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ОЦЕНОЧНЫЕ ПРОЦЕДУРЫ\"/>
    </mc:Choice>
  </mc:AlternateContent>
  <xr:revisionPtr revIDLastSave="0" documentId="13_ncr:1_{D581BABC-593E-4394-92B1-C0BAA0707A4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81029" iterateDelta="1E-4"/>
</workbook>
</file>

<file path=xl/calcChain.xml><?xml version="1.0" encoding="utf-8"?>
<calcChain xmlns="http://schemas.openxmlformats.org/spreadsheetml/2006/main">
  <c r="DY27" i="1" l="1"/>
  <c r="DZ27" i="1" s="1"/>
  <c r="EA27" i="1" s="1"/>
  <c r="DY26" i="1"/>
  <c r="DY25" i="1"/>
  <c r="DZ25" i="1" s="1"/>
  <c r="DY24" i="1"/>
  <c r="DZ24" i="1" s="1"/>
  <c r="DY23" i="1"/>
  <c r="DY22" i="1"/>
  <c r="DZ22" i="1" s="1"/>
  <c r="DY21" i="1"/>
  <c r="DZ21" i="1" s="1"/>
  <c r="EA21" i="1" s="1"/>
  <c r="DY20" i="1"/>
  <c r="DY19" i="1"/>
  <c r="DZ19" i="1" s="1"/>
  <c r="DY18" i="1"/>
  <c r="DZ18" i="1" s="1"/>
  <c r="DY17" i="1"/>
  <c r="DY16" i="1"/>
  <c r="DZ16" i="1" s="1"/>
  <c r="DY15" i="1"/>
  <c r="DZ15" i="1" s="1"/>
  <c r="DY14" i="1"/>
  <c r="DY13" i="1"/>
  <c r="DZ13" i="1" s="1"/>
  <c r="DY12" i="1"/>
  <c r="DZ12" i="1" s="1"/>
  <c r="DY11" i="1"/>
  <c r="DY10" i="1"/>
  <c r="DZ10" i="1" s="1"/>
  <c r="DY9" i="1"/>
  <c r="DZ9" i="1" s="1"/>
  <c r="DY8" i="1"/>
  <c r="DY7" i="1"/>
  <c r="DZ7" i="1" s="1"/>
  <c r="DY6" i="1"/>
  <c r="DY5" i="1"/>
  <c r="DY4" i="1"/>
  <c r="DY3" i="1"/>
  <c r="DZ3" i="1" s="1"/>
  <c r="EA18" i="1" l="1"/>
  <c r="EB18" i="1" s="1"/>
  <c r="EA15" i="1"/>
  <c r="EB15" i="1" s="1"/>
  <c r="EA24" i="1"/>
  <c r="EB24" i="1" s="1"/>
  <c r="EC24" i="1" s="1"/>
  <c r="DZ6" i="1"/>
  <c r="EA6" i="1" s="1"/>
  <c r="EA12" i="1"/>
  <c r="EB12" i="1" s="1"/>
  <c r="DZ11" i="1"/>
  <c r="EA11" i="1" s="1"/>
  <c r="EA3" i="1"/>
  <c r="DZ5" i="1"/>
  <c r="DZ8" i="1"/>
  <c r="EA9" i="1"/>
  <c r="EB9" i="1" s="1"/>
  <c r="DZ4" i="1"/>
  <c r="EA7" i="1"/>
  <c r="EA10" i="1"/>
  <c r="EA13" i="1"/>
  <c r="EB13" i="1" s="1"/>
  <c r="EA16" i="1"/>
  <c r="EB16" i="1" s="1"/>
  <c r="EA19" i="1"/>
  <c r="EB19" i="1" s="1"/>
  <c r="EA22" i="1"/>
  <c r="EB22" i="1" s="1"/>
  <c r="EA25" i="1"/>
  <c r="EB25" i="1" s="1"/>
  <c r="DZ14" i="1"/>
  <c r="DZ17" i="1"/>
  <c r="DZ20" i="1"/>
  <c r="EB21" i="1"/>
  <c r="EC21" i="1" s="1"/>
  <c r="DZ23" i="1"/>
  <c r="EA23" i="1" s="1"/>
  <c r="DZ26" i="1"/>
  <c r="EB27" i="1"/>
  <c r="ED24" i="1" l="1"/>
  <c r="EE24" i="1" s="1"/>
  <c r="EB6" i="1"/>
  <c r="EC6" i="1" s="1"/>
  <c r="EB3" i="1"/>
  <c r="EC3" i="1" s="1"/>
  <c r="ED3" i="1" s="1"/>
  <c r="EB10" i="1"/>
  <c r="EC18" i="1"/>
  <c r="EC25" i="1"/>
  <c r="EC16" i="1"/>
  <c r="EB7" i="1"/>
  <c r="EC7" i="1" s="1"/>
  <c r="EA26" i="1"/>
  <c r="EB26" i="1" s="1"/>
  <c r="EA17" i="1"/>
  <c r="EB17" i="1" s="1"/>
  <c r="EC15" i="1"/>
  <c r="ED15" i="1" s="1"/>
  <c r="EA4" i="1"/>
  <c r="EB4" i="1" s="1"/>
  <c r="EC9" i="1"/>
  <c r="ED9" i="1" s="1"/>
  <c r="EB11" i="1"/>
  <c r="EC19" i="1"/>
  <c r="EB23" i="1"/>
  <c r="ED21" i="1"/>
  <c r="EC27" i="1"/>
  <c r="EA20" i="1"/>
  <c r="EA5" i="1"/>
  <c r="EC22" i="1"/>
  <c r="EC13" i="1"/>
  <c r="EA14" i="1"/>
  <c r="EB14" i="1" s="1"/>
  <c r="EC12" i="1"/>
  <c r="EA8" i="1"/>
  <c r="EC26" i="1" l="1"/>
  <c r="ED26" i="1" s="1"/>
  <c r="EE26" i="1" s="1"/>
  <c r="ED6" i="1"/>
  <c r="EE6" i="1" s="1"/>
  <c r="EF6" i="1" s="1"/>
  <c r="EE9" i="1"/>
  <c r="EF9" i="1" s="1"/>
  <c r="EF24" i="1"/>
  <c r="EG24" i="1" s="1"/>
  <c r="EB20" i="1"/>
  <c r="EC23" i="1"/>
  <c r="ED23" i="1" s="1"/>
  <c r="EE23" i="1" s="1"/>
  <c r="EE15" i="1"/>
  <c r="EB5" i="1"/>
  <c r="ED19" i="1"/>
  <c r="EC17" i="1"/>
  <c r="ED22" i="1"/>
  <c r="EE22" i="1" s="1"/>
  <c r="ED12" i="1"/>
  <c r="EE12" i="1" s="1"/>
  <c r="EF12" i="1" s="1"/>
  <c r="EC10" i="1"/>
  <c r="ED10" i="1" s="1"/>
  <c r="ED13" i="1"/>
  <c r="EE13" i="1" s="1"/>
  <c r="EB8" i="1"/>
  <c r="EE3" i="1"/>
  <c r="ED27" i="1"/>
  <c r="EC14" i="1"/>
  <c r="ED14" i="1" s="1"/>
  <c r="ED16" i="1"/>
  <c r="ED25" i="1"/>
  <c r="EC4" i="1"/>
  <c r="EC11" i="1"/>
  <c r="ED11" i="1" s="1"/>
  <c r="ED7" i="1"/>
  <c r="EE21" i="1"/>
  <c r="ED18" i="1"/>
  <c r="EH24" i="1" l="1"/>
  <c r="EI24" i="1" s="1"/>
  <c r="EE10" i="1"/>
  <c r="EF10" i="1" s="1"/>
  <c r="EF22" i="1"/>
  <c r="EG22" i="1" s="1"/>
  <c r="EE14" i="1"/>
  <c r="EF14" i="1" s="1"/>
  <c r="EG14" i="1" s="1"/>
  <c r="EH14" i="1" s="1"/>
  <c r="EE25" i="1"/>
  <c r="EF25" i="1" s="1"/>
  <c r="EG12" i="1"/>
  <c r="EH12" i="1" s="1"/>
  <c r="EC20" i="1"/>
  <c r="ED20" i="1" s="1"/>
  <c r="EG9" i="1"/>
  <c r="EE11" i="1"/>
  <c r="EF11" i="1" s="1"/>
  <c r="EG11" i="1" s="1"/>
  <c r="EF3" i="1"/>
  <c r="EE19" i="1"/>
  <c r="EF19" i="1" s="1"/>
  <c r="EE18" i="1"/>
  <c r="EF18" i="1" s="1"/>
  <c r="ED4" i="1"/>
  <c r="EE4" i="1" s="1"/>
  <c r="EE16" i="1"/>
  <c r="EC8" i="1"/>
  <c r="ED8" i="1" s="1"/>
  <c r="EE8" i="1" s="1"/>
  <c r="EG6" i="1"/>
  <c r="EC5" i="1"/>
  <c r="ED17" i="1"/>
  <c r="EF26" i="1"/>
  <c r="EE7" i="1"/>
  <c r="EF13" i="1"/>
  <c r="EF15" i="1"/>
  <c r="EE27" i="1"/>
  <c r="EF27" i="1" s="1"/>
  <c r="EF21" i="1"/>
  <c r="EF23" i="1"/>
  <c r="EH22" i="1" l="1"/>
  <c r="EI22" i="1" s="1"/>
  <c r="EJ24" i="1"/>
  <c r="EK24" i="1" s="1"/>
  <c r="EI12" i="1"/>
  <c r="EJ12" i="1" s="1"/>
  <c r="EH11" i="1"/>
  <c r="EI11" i="1" s="1"/>
  <c r="EE17" i="1"/>
  <c r="EG13" i="1"/>
  <c r="EG26" i="1"/>
  <c r="EF4" i="1"/>
  <c r="EG4" i="1" s="1"/>
  <c r="EG21" i="1"/>
  <c r="EG25" i="1"/>
  <c r="EH25" i="1" s="1"/>
  <c r="EG3" i="1"/>
  <c r="EH3" i="1" s="1"/>
  <c r="EI14" i="1"/>
  <c r="EJ14" i="1" s="1"/>
  <c r="EG18" i="1"/>
  <c r="EH18" i="1" s="1"/>
  <c r="EI18" i="1" s="1"/>
  <c r="EH9" i="1"/>
  <c r="EE20" i="1"/>
  <c r="EF7" i="1"/>
  <c r="EG7" i="1" s="1"/>
  <c r="EG27" i="1"/>
  <c r="EG10" i="1"/>
  <c r="EH10" i="1" s="1"/>
  <c r="EG23" i="1"/>
  <c r="EH23" i="1" s="1"/>
  <c r="EI23" i="1" s="1"/>
  <c r="EJ23" i="1" s="1"/>
  <c r="EK23" i="1" s="1"/>
  <c r="EL23" i="1" s="1"/>
  <c r="EM23" i="1" s="1"/>
  <c r="EN23" i="1" s="1"/>
  <c r="EO23" i="1" s="1"/>
  <c r="EP23" i="1" s="1"/>
  <c r="EQ23" i="1" s="1"/>
  <c r="ER23" i="1" s="1"/>
  <c r="ES23" i="1" s="1"/>
  <c r="ET23" i="1" s="1"/>
  <c r="ED5" i="1"/>
  <c r="EF16" i="1"/>
  <c r="EG19" i="1"/>
  <c r="EH19" i="1" s="1"/>
  <c r="EF8" i="1"/>
  <c r="EH6" i="1"/>
  <c r="EG15" i="1"/>
  <c r="EH15" i="1" s="1"/>
  <c r="EI3" i="1" l="1"/>
  <c r="EJ3" i="1" s="1"/>
  <c r="EK3" i="1" s="1"/>
  <c r="EL3" i="1" s="1"/>
  <c r="EM3" i="1" s="1"/>
  <c r="EN3" i="1" s="1"/>
  <c r="EO3" i="1" s="1"/>
  <c r="EL24" i="1"/>
  <c r="EM24" i="1" s="1"/>
  <c r="EN24" i="1" s="1"/>
  <c r="EF17" i="1"/>
  <c r="EG17" i="1" s="1"/>
  <c r="EH4" i="1"/>
  <c r="EI4" i="1" s="1"/>
  <c r="EJ4" i="1" s="1"/>
  <c r="EJ11" i="1"/>
  <c r="EK11" i="1" s="1"/>
  <c r="EL11" i="1" s="1"/>
  <c r="EM11" i="1" s="1"/>
  <c r="EN11" i="1" s="1"/>
  <c r="EO11" i="1" s="1"/>
  <c r="EP11" i="1" s="1"/>
  <c r="EQ11" i="1" s="1"/>
  <c r="ER11" i="1" s="1"/>
  <c r="ES11" i="1" s="1"/>
  <c r="ET11" i="1" s="1"/>
  <c r="EK12" i="1"/>
  <c r="EL12" i="1" s="1"/>
  <c r="EM12" i="1" s="1"/>
  <c r="EN12" i="1" s="1"/>
  <c r="EO12" i="1" s="1"/>
  <c r="EP12" i="1" s="1"/>
  <c r="EQ12" i="1" s="1"/>
  <c r="ER12" i="1" s="1"/>
  <c r="ES12" i="1" s="1"/>
  <c r="ET12" i="1" s="1"/>
  <c r="EK14" i="1"/>
  <c r="EL14" i="1" s="1"/>
  <c r="EM14" i="1" s="1"/>
  <c r="EN14" i="1" s="1"/>
  <c r="EO14" i="1" s="1"/>
  <c r="EI25" i="1"/>
  <c r="EJ25" i="1" s="1"/>
  <c r="EK25" i="1" s="1"/>
  <c r="EL25" i="1" s="1"/>
  <c r="EM25" i="1" s="1"/>
  <c r="EN25" i="1" s="1"/>
  <c r="EH13" i="1"/>
  <c r="EI13" i="1" s="1"/>
  <c r="EJ13" i="1" s="1"/>
  <c r="EK13" i="1" s="1"/>
  <c r="EL13" i="1" s="1"/>
  <c r="EM13" i="1" s="1"/>
  <c r="EN13" i="1" s="1"/>
  <c r="EO13" i="1" s="1"/>
  <c r="EP13" i="1" s="1"/>
  <c r="EG8" i="1"/>
  <c r="EH8" i="1" s="1"/>
  <c r="EF20" i="1"/>
  <c r="EG16" i="1"/>
  <c r="EH16" i="1" s="1"/>
  <c r="EJ18" i="1"/>
  <c r="EK18" i="1" s="1"/>
  <c r="EL18" i="1" s="1"/>
  <c r="EM18" i="1" s="1"/>
  <c r="EN18" i="1" s="1"/>
  <c r="EO18" i="1" s="1"/>
  <c r="EP18" i="1" s="1"/>
  <c r="EQ18" i="1" s="1"/>
  <c r="ER18" i="1" s="1"/>
  <c r="ES18" i="1" s="1"/>
  <c r="ET18" i="1" s="1"/>
  <c r="EI19" i="1"/>
  <c r="EI10" i="1"/>
  <c r="EJ10" i="1" s="1"/>
  <c r="EK10" i="1" s="1"/>
  <c r="EL10" i="1" s="1"/>
  <c r="EM10" i="1" s="1"/>
  <c r="EN10" i="1" s="1"/>
  <c r="EO10" i="1" s="1"/>
  <c r="EP10" i="1" s="1"/>
  <c r="EQ10" i="1" s="1"/>
  <c r="ER10" i="1" s="1"/>
  <c r="ES10" i="1" s="1"/>
  <c r="ET10" i="1" s="1"/>
  <c r="EH7" i="1"/>
  <c r="EI7" i="1" s="1"/>
  <c r="EJ7" i="1" s="1"/>
  <c r="EH26" i="1"/>
  <c r="EI26" i="1" s="1"/>
  <c r="EI6" i="1"/>
  <c r="EI15" i="1"/>
  <c r="EJ15" i="1" s="1"/>
  <c r="EK15" i="1" s="1"/>
  <c r="EL15" i="1" s="1"/>
  <c r="EM15" i="1" s="1"/>
  <c r="EN15" i="1" s="1"/>
  <c r="EO15" i="1" s="1"/>
  <c r="EP15" i="1" s="1"/>
  <c r="EQ15" i="1" s="1"/>
  <c r="ER15" i="1" s="1"/>
  <c r="ES15" i="1" s="1"/>
  <c r="ET15" i="1" s="1"/>
  <c r="EE5" i="1"/>
  <c r="EI9" i="1"/>
  <c r="EJ22" i="1"/>
  <c r="EK22" i="1" s="1"/>
  <c r="EL22" i="1" s="1"/>
  <c r="EM22" i="1" s="1"/>
  <c r="EN22" i="1" s="1"/>
  <c r="EO22" i="1" s="1"/>
  <c r="EP22" i="1" s="1"/>
  <c r="EQ22" i="1" s="1"/>
  <c r="ER22" i="1" s="1"/>
  <c r="ES22" i="1" s="1"/>
  <c r="ET22" i="1" s="1"/>
  <c r="EH27" i="1"/>
  <c r="EH21" i="1"/>
  <c r="EP14" i="1" l="1"/>
  <c r="EQ14" i="1" s="1"/>
  <c r="ER14" i="1" s="1"/>
  <c r="ES14" i="1" s="1"/>
  <c r="ET14" i="1" s="1"/>
  <c r="EO24" i="1"/>
  <c r="EO25" i="1"/>
  <c r="EP25" i="1" s="1"/>
  <c r="EQ25" i="1" s="1"/>
  <c r="ER25" i="1" s="1"/>
  <c r="ES25" i="1" s="1"/>
  <c r="ET25" i="1" s="1"/>
  <c r="EI16" i="1"/>
  <c r="EJ16" i="1" s="1"/>
  <c r="EK16" i="1" s="1"/>
  <c r="EH17" i="1"/>
  <c r="EI17" i="1" s="1"/>
  <c r="EJ26" i="1"/>
  <c r="EK26" i="1" s="1"/>
  <c r="EL26" i="1" s="1"/>
  <c r="EM26" i="1" s="1"/>
  <c r="EN26" i="1" s="1"/>
  <c r="EO26" i="1" s="1"/>
  <c r="EP26" i="1" s="1"/>
  <c r="EQ26" i="1" s="1"/>
  <c r="ER26" i="1" s="1"/>
  <c r="ES26" i="1" s="1"/>
  <c r="ET26" i="1" s="1"/>
  <c r="EK4" i="1"/>
  <c r="EL4" i="1" s="1"/>
  <c r="EM4" i="1" s="1"/>
  <c r="EN4" i="1" s="1"/>
  <c r="EO4" i="1" s="1"/>
  <c r="EP4" i="1" s="1"/>
  <c r="EQ4" i="1" s="1"/>
  <c r="ER4" i="1" s="1"/>
  <c r="ES4" i="1" s="1"/>
  <c r="ET4" i="1" s="1"/>
  <c r="EI27" i="1"/>
  <c r="EJ27" i="1" s="1"/>
  <c r="EK27" i="1" s="1"/>
  <c r="EL27" i="1" s="1"/>
  <c r="EM27" i="1" s="1"/>
  <c r="EN27" i="1" s="1"/>
  <c r="EO27" i="1" s="1"/>
  <c r="EP27" i="1" s="1"/>
  <c r="EQ27" i="1" s="1"/>
  <c r="ER27" i="1" s="1"/>
  <c r="ES27" i="1" s="1"/>
  <c r="ET27" i="1" s="1"/>
  <c r="EQ13" i="1"/>
  <c r="ER13" i="1" s="1"/>
  <c r="ES13" i="1" s="1"/>
  <c r="ET13" i="1" s="1"/>
  <c r="EI8" i="1"/>
  <c r="EJ8" i="1" s="1"/>
  <c r="EK8" i="1" s="1"/>
  <c r="EL8" i="1" s="1"/>
  <c r="EM8" i="1" s="1"/>
  <c r="EN8" i="1" s="1"/>
  <c r="EO8" i="1" s="1"/>
  <c r="EP8" i="1" s="1"/>
  <c r="EQ8" i="1" s="1"/>
  <c r="ER8" i="1" s="1"/>
  <c r="ES8" i="1" s="1"/>
  <c r="ET8" i="1" s="1"/>
  <c r="EK7" i="1"/>
  <c r="EL7" i="1" s="1"/>
  <c r="EJ9" i="1"/>
  <c r="EK9" i="1" s="1"/>
  <c r="EL9" i="1" s="1"/>
  <c r="EP3" i="1"/>
  <c r="EQ3" i="1" s="1"/>
  <c r="ER3" i="1" s="1"/>
  <c r="ES3" i="1" s="1"/>
  <c r="ET3" i="1" s="1"/>
  <c r="EJ6" i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J19" i="1"/>
  <c r="EK19" i="1" s="1"/>
  <c r="EL19" i="1" s="1"/>
  <c r="EM19" i="1" s="1"/>
  <c r="EN19" i="1" s="1"/>
  <c r="EF5" i="1"/>
  <c r="EG5" i="1" s="1"/>
  <c r="EH5" i="1" s="1"/>
  <c r="EI5" i="1" s="1"/>
  <c r="EJ5" i="1" s="1"/>
  <c r="EG20" i="1"/>
  <c r="EH20" i="1" s="1"/>
  <c r="EI20" i="1" s="1"/>
  <c r="EJ20" i="1" s="1"/>
  <c r="EK20" i="1" s="1"/>
  <c r="EL20" i="1" s="1"/>
  <c r="EM20" i="1" s="1"/>
  <c r="EN20" i="1" s="1"/>
  <c r="EO20" i="1" s="1"/>
  <c r="EP20" i="1" s="1"/>
  <c r="EQ20" i="1" s="1"/>
  <c r="ER20" i="1" s="1"/>
  <c r="ES20" i="1" s="1"/>
  <c r="ET20" i="1" s="1"/>
  <c r="EI21" i="1"/>
  <c r="EJ21" i="1" s="1"/>
  <c r="EK21" i="1" s="1"/>
  <c r="EL21" i="1" s="1"/>
  <c r="EM21" i="1" s="1"/>
  <c r="EN21" i="1" s="1"/>
  <c r="EO21" i="1" s="1"/>
  <c r="EP21" i="1" s="1"/>
  <c r="EQ21" i="1" s="1"/>
  <c r="ER21" i="1" s="1"/>
  <c r="ES21" i="1" s="1"/>
  <c r="ET21" i="1" s="1"/>
  <c r="EM7" i="1" l="1"/>
  <c r="EN7" i="1" s="1"/>
  <c r="EO7" i="1" s="1"/>
  <c r="EP7" i="1" s="1"/>
  <c r="EQ7" i="1" s="1"/>
  <c r="ER7" i="1" s="1"/>
  <c r="ES7" i="1" s="1"/>
  <c r="ET7" i="1" s="1"/>
  <c r="EP24" i="1"/>
  <c r="EQ24" i="1" s="1"/>
  <c r="EL16" i="1"/>
  <c r="EM16" i="1" s="1"/>
  <c r="EO19" i="1"/>
  <c r="EP19" i="1" s="1"/>
  <c r="EQ19" i="1" s="1"/>
  <c r="ER19" i="1" s="1"/>
  <c r="ES19" i="1" s="1"/>
  <c r="ET19" i="1" s="1"/>
  <c r="EK5" i="1"/>
  <c r="EL5" i="1" s="1"/>
  <c r="EM5" i="1" s="1"/>
  <c r="EM9" i="1"/>
  <c r="EN9" i="1" s="1"/>
  <c r="EO9" i="1" s="1"/>
  <c r="EP9" i="1" s="1"/>
  <c r="EQ9" i="1" s="1"/>
  <c r="ER9" i="1" s="1"/>
  <c r="ES9" i="1" s="1"/>
  <c r="ET9" i="1" s="1"/>
  <c r="EJ17" i="1"/>
  <c r="EK17" i="1" s="1"/>
  <c r="EL17" i="1" s="1"/>
  <c r="EM17" i="1" s="1"/>
  <c r="EN17" i="1" s="1"/>
  <c r="EO17" i="1" s="1"/>
  <c r="EP17" i="1" s="1"/>
  <c r="EQ17" i="1" s="1"/>
  <c r="ER17" i="1" s="1"/>
  <c r="ES17" i="1" s="1"/>
  <c r="ET17" i="1" s="1"/>
  <c r="ER24" i="1" l="1"/>
  <c r="ES24" i="1" s="1"/>
  <c r="ET24" i="1" s="1"/>
  <c r="EN5" i="1"/>
  <c r="EO5" i="1" s="1"/>
  <c r="EP5" i="1" s="1"/>
  <c r="EQ5" i="1" s="1"/>
  <c r="ER5" i="1" s="1"/>
  <c r="ES5" i="1" s="1"/>
  <c r="ET5" i="1" s="1"/>
  <c r="EN16" i="1"/>
  <c r="EO16" i="1" s="1"/>
  <c r="EP16" i="1" s="1"/>
  <c r="EQ16" i="1" s="1"/>
  <c r="ER16" i="1" s="1"/>
  <c r="ES16" i="1" s="1"/>
  <c r="ET16" i="1" s="1"/>
</calcChain>
</file>

<file path=xl/sharedStrings.xml><?xml version="1.0" encoding="utf-8"?>
<sst xmlns="http://schemas.openxmlformats.org/spreadsheetml/2006/main" count="639" uniqueCount="90">
  <si>
    <t>УСЛОВНЫЕ ОБОЗНАЧЕНИЯ</t>
  </si>
  <si>
    <t>КОЛИЧЕСТВО ОЦЕНОЧНЫХ ПРОЦЕДУР</t>
  </si>
  <si>
    <t>класс</t>
  </si>
  <si>
    <t>МАТ</t>
  </si>
  <si>
    <t>РУС</t>
  </si>
  <si>
    <t>АЛГ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</si>
  <si>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</si>
  <si>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</si>
  <si>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</si>
  <si>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</si>
  <si>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</si>
  <si>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</si>
  <si>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</si>
  <si>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</si>
  <si>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</si>
  <si>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</si>
  <si>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НЕМ</t>
  </si>
  <si>
    <t>ФРА</t>
  </si>
  <si>
    <t>ЛИТ</t>
  </si>
  <si>
    <t>ОБЖ</t>
  </si>
  <si>
    <t>ФЗР</t>
  </si>
  <si>
    <t>МУЗ</t>
  </si>
  <si>
    <t>ТЕХ</t>
  </si>
  <si>
    <t>АСТ</t>
  </si>
  <si>
    <t>КУБ</t>
  </si>
  <si>
    <t>Алгебра</t>
  </si>
  <si>
    <t>2а</t>
  </si>
  <si>
    <t>Английский язык</t>
  </si>
  <si>
    <t>2б</t>
  </si>
  <si>
    <t>Астрономия</t>
  </si>
  <si>
    <t>2в</t>
  </si>
  <si>
    <t>Биология</t>
  </si>
  <si>
    <t>3а</t>
  </si>
  <si>
    <t>География</t>
  </si>
  <si>
    <t xml:space="preserve">
</t>
  </si>
  <si>
    <t>3б</t>
  </si>
  <si>
    <t>Геометрия</t>
  </si>
  <si>
    <t>3в</t>
  </si>
  <si>
    <t>ИЗО</t>
  </si>
  <si>
    <t>Информатика</t>
  </si>
  <si>
    <t>4а</t>
  </si>
  <si>
    <t>История</t>
  </si>
  <si>
    <t>4б</t>
  </si>
  <si>
    <t>Кубановедение</t>
  </si>
  <si>
    <t>4в</t>
  </si>
  <si>
    <t>Литература, литчтение</t>
  </si>
  <si>
    <t>5а</t>
  </si>
  <si>
    <t>Математика</t>
  </si>
  <si>
    <t>5б</t>
  </si>
  <si>
    <t>Музыка</t>
  </si>
  <si>
    <t>5в</t>
  </si>
  <si>
    <t>Немецкий</t>
  </si>
  <si>
    <t>6а</t>
  </si>
  <si>
    <t>6б</t>
  </si>
  <si>
    <t>Обществознание</t>
  </si>
  <si>
    <t>6в</t>
  </si>
  <si>
    <t>Окружающий мир</t>
  </si>
  <si>
    <t>7а</t>
  </si>
  <si>
    <t>Русский язык</t>
  </si>
  <si>
    <t>7б</t>
  </si>
  <si>
    <t>Технология</t>
  </si>
  <si>
    <t>7в</t>
  </si>
  <si>
    <t>Физика</t>
  </si>
  <si>
    <t>8а</t>
  </si>
  <si>
    <t>физ-ра</t>
  </si>
  <si>
    <t>8б</t>
  </si>
  <si>
    <t>Французский</t>
  </si>
  <si>
    <t>8в</t>
  </si>
  <si>
    <t>Химия</t>
  </si>
  <si>
    <t>9а</t>
  </si>
  <si>
    <t>9б</t>
  </si>
  <si>
    <t>9в</t>
  </si>
  <si>
    <t>10а</t>
  </si>
  <si>
    <t>жирным шрифтом обозначены ВПР</t>
  </si>
  <si>
    <t>11а</t>
  </si>
  <si>
    <t>11б</t>
  </si>
  <si>
    <t>январь</t>
  </si>
  <si>
    <t>февраль</t>
  </si>
  <si>
    <t>март</t>
  </si>
  <si>
    <t>апрель</t>
  </si>
  <si>
    <t>май</t>
  </si>
  <si>
    <t>4г</t>
  </si>
  <si>
    <t>рус</t>
  </si>
  <si>
    <t>лит</t>
  </si>
  <si>
    <t>алг</t>
  </si>
  <si>
    <t>гем</t>
  </si>
  <si>
    <t>анг</t>
  </si>
  <si>
    <t>мат</t>
  </si>
  <si>
    <t>ВПР</t>
  </si>
  <si>
    <t>физ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</si>
</sst>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sz val="18"/>
      <color rgb="FF0000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C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632423"/>
      <name val="Calibri"/>
      <family val="2"/>
      <charset val="204"/>
    </font>
    <font>
      <sz val="11"/>
      <color rgb="FF203864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203864"/>
      <name val="Calibri"/>
      <family val="2"/>
      <charset val="204"/>
    </font>
    <font>
      <b/>
      <sz val="11"/>
      <color rgb="FFC9211E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b/>
      <sz val="10"/>
      <color rgb="FF632423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11"/>
      <color rgb="FFC00000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0"/>
      <color rgb="FFC00000"/>
      <name val="Calibri"/>
      <family val="2"/>
      <charset val="204"/>
    </font>
    <font>
      <sz val="11"/>
      <color rgb="FFC9211E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Arial"/>
      <family val="2"/>
      <charset val="204"/>
    </font>
    <font>
      <b/>
      <sz val="12"/>
      <color rgb="FFC00000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sz val="14"/>
      <color rgb="FFC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0"/>
      <color rgb="FFFF0000"/>
      <name val="Arial"/>
      <family val="2"/>
      <charset val="204"/>
    </font>
    <font>
      <sz val="9"/>
      <color rgb="FFC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BE5D6"/>
      </patternFill>
    </fill>
    <fill>
      <patternFill patternType="solid">
        <fgColor rgb="FFFFCCCC"/>
        <bgColor rgb="FFFBE5D6"/>
      </patternFill>
    </fill>
    <fill>
      <patternFill patternType="solid">
        <fgColor rgb="FFCC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69696"/>
      </patternFill>
    </fill>
    <fill>
      <patternFill patternType="solid">
        <fgColor rgb="FF8DB3E2"/>
        <bgColor rgb="FF9999FF"/>
      </patternFill>
    </fill>
    <fill>
      <patternFill patternType="solid">
        <fgColor rgb="FFCCC0D9"/>
        <bgColor rgb="FFDDDDDD"/>
      </patternFill>
    </fill>
    <fill>
      <patternFill patternType="solid">
        <fgColor rgb="FFFBE5D6"/>
        <bgColor rgb="FFDDDDDD"/>
      </patternFill>
    </fill>
    <fill>
      <patternFill patternType="solid">
        <fgColor theme="9"/>
        <bgColor rgb="FFDDDDDD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24" fillId="0" borderId="0"/>
    <xf numFmtId="0" fontId="24" fillId="0" borderId="0"/>
    <xf numFmtId="0" fontId="3" fillId="0" borderId="0"/>
  </cellStyleXfs>
  <cellXfs count="82">
    <xf numFmtId="0" fontId="0" fillId="0" borderId="0" xfId="0"/>
    <xf numFmtId="0" fontId="13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10" borderId="0" xfId="0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  <xf numFmtId="0" fontId="16" fillId="0" borderId="8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0" fontId="19" fillId="0" borderId="5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left" vertical="top" wrapText="1"/>
    </xf>
    <xf numFmtId="0" fontId="15" fillId="0" borderId="0" xfId="0" applyFont="1" applyAlignment="1" applyProtection="1">
      <alignment wrapText="1"/>
    </xf>
    <xf numFmtId="0" fontId="15" fillId="0" borderId="2" xfId="0" applyFont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0" fillId="0" borderId="5" xfId="0" applyBorder="1"/>
    <xf numFmtId="0" fontId="22" fillId="0" borderId="0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/>
    <xf numFmtId="0" fontId="15" fillId="10" borderId="9" xfId="0" applyFont="1" applyFill="1" applyBorder="1" applyAlignment="1" applyProtection="1">
      <alignment horizontal="center" vertical="center"/>
    </xf>
    <xf numFmtId="0" fontId="15" fillId="10" borderId="3" xfId="0" applyFont="1" applyFill="1" applyBorder="1" applyAlignment="1" applyProtection="1">
      <alignment horizontal="center" vertical="center"/>
    </xf>
    <xf numFmtId="0" fontId="15" fillId="11" borderId="3" xfId="0" applyFont="1" applyFill="1" applyBorder="1" applyAlignment="1" applyProtection="1">
      <alignment horizontal="center" vertical="center"/>
    </xf>
    <xf numFmtId="0" fontId="15" fillId="11" borderId="3" xfId="0" applyFont="1" applyFill="1" applyBorder="1" applyAlignment="1" applyProtection="1">
      <alignment horizontal="center" vertical="center"/>
    </xf>
    <xf numFmtId="0" fontId="15" fillId="14" borderId="0" xfId="0" applyFont="1" applyFill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left" vertical="center"/>
    </xf>
    <xf numFmtId="0" fontId="26" fillId="0" borderId="5" xfId="0" applyFont="1" applyBorder="1" applyAlignment="1" applyProtection="1">
      <alignment horizontal="left" vertical="center"/>
    </xf>
    <xf numFmtId="0" fontId="22" fillId="0" borderId="5" xfId="0" applyFont="1" applyBorder="1" applyAlignment="1" applyProtection="1">
      <alignment horizontal="left" vertical="center"/>
    </xf>
    <xf numFmtId="0" fontId="22" fillId="0" borderId="9" xfId="0" applyFont="1" applyBorder="1" applyAlignment="1" applyProtection="1">
      <alignment horizontal="left" vertical="center"/>
    </xf>
    <xf numFmtId="0" fontId="27" fillId="0" borderId="5" xfId="0" applyFont="1" applyBorder="1" applyAlignment="1" applyProtection="1">
      <alignment horizontal="left" vertical="center"/>
    </xf>
    <xf numFmtId="0" fontId="28" fillId="0" borderId="5" xfId="0" applyFont="1" applyBorder="1" applyAlignment="1" applyProtection="1">
      <alignment horizontal="left" vertical="top" wrapText="1"/>
    </xf>
    <xf numFmtId="0" fontId="29" fillId="0" borderId="5" xfId="0" applyFont="1" applyBorder="1"/>
    <xf numFmtId="0" fontId="30" fillId="0" borderId="5" xfId="0" applyFont="1" applyBorder="1" applyAlignment="1" applyProtection="1">
      <alignment horizontal="left" vertical="center"/>
    </xf>
    <xf numFmtId="0" fontId="31" fillId="0" borderId="5" xfId="0" applyFont="1" applyBorder="1" applyAlignment="1" applyProtection="1">
      <alignment horizontal="center" vertical="center"/>
    </xf>
    <xf numFmtId="0" fontId="32" fillId="0" borderId="5" xfId="0" applyFont="1" applyBorder="1" applyAlignment="1" applyProtection="1">
      <alignment horizontal="left" vertical="top" wrapText="1"/>
    </xf>
    <xf numFmtId="0" fontId="33" fillId="0" borderId="5" xfId="0" applyFont="1" applyBorder="1" applyAlignment="1" applyProtection="1">
      <alignment horizontal="left" vertical="center"/>
    </xf>
    <xf numFmtId="0" fontId="34" fillId="0" borderId="5" xfId="0" applyFont="1" applyBorder="1" applyAlignment="1" applyProtection="1">
      <alignment horizontal="left" vertical="center"/>
    </xf>
    <xf numFmtId="0" fontId="35" fillId="0" borderId="5" xfId="0" applyFont="1" applyBorder="1"/>
    <xf numFmtId="0" fontId="15" fillId="12" borderId="6" xfId="0" applyFont="1" applyFill="1" applyBorder="1" applyAlignment="1" applyProtection="1">
      <alignment horizontal="center" vertical="center"/>
    </xf>
    <xf numFmtId="0" fontId="15" fillId="12" borderId="0" xfId="0" applyFont="1" applyFill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left" vertical="top" wrapText="1"/>
    </xf>
    <xf numFmtId="0" fontId="36" fillId="0" borderId="5" xfId="0" applyFont="1" applyBorder="1" applyAlignment="1" applyProtection="1">
      <alignment horizontal="left" vertical="top" wrapText="1"/>
    </xf>
    <xf numFmtId="0" fontId="26" fillId="0" borderId="5" xfId="0" applyFont="1" applyBorder="1" applyAlignment="1" applyProtection="1">
      <alignment horizontal="left" vertical="top" wrapText="1"/>
    </xf>
    <xf numFmtId="0" fontId="37" fillId="0" borderId="5" xfId="0" applyFont="1" applyBorder="1" applyAlignment="1" applyProtection="1">
      <alignment horizontal="left" vertical="center"/>
    </xf>
    <xf numFmtId="0" fontId="38" fillId="0" borderId="5" xfId="0" applyFont="1" applyBorder="1" applyAlignment="1" applyProtection="1">
      <alignment horizontal="left" vertical="top" wrapText="1"/>
    </xf>
    <xf numFmtId="0" fontId="39" fillId="0" borderId="5" xfId="0" applyFont="1" applyBorder="1" applyAlignment="1" applyProtection="1">
      <alignment horizontal="left" vertical="center"/>
    </xf>
    <xf numFmtId="0" fontId="40" fillId="0" borderId="5" xfId="0" applyFont="1" applyBorder="1"/>
    <xf numFmtId="0" fontId="41" fillId="0" borderId="5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center" vertical="center" wrapText="1"/>
    </xf>
    <xf numFmtId="0" fontId="15" fillId="9" borderId="3" xfId="0" applyFont="1" applyFill="1" applyBorder="1" applyAlignment="1" applyProtection="1">
      <alignment horizontal="center" vertical="center"/>
    </xf>
    <xf numFmtId="0" fontId="15" fillId="10" borderId="4" xfId="0" applyFont="1" applyFill="1" applyBorder="1" applyAlignment="1" applyProtection="1">
      <alignment horizontal="center" vertical="center"/>
    </xf>
    <xf numFmtId="0" fontId="15" fillId="11" borderId="5" xfId="0" applyFont="1" applyFill="1" applyBorder="1" applyAlignment="1" applyProtection="1">
      <alignment horizontal="center" vertical="center"/>
    </xf>
    <xf numFmtId="0" fontId="15" fillId="12" borderId="5" xfId="0" applyFont="1" applyFill="1" applyBorder="1" applyAlignment="1" applyProtection="1">
      <alignment horizontal="center" vertical="center"/>
    </xf>
    <xf numFmtId="0" fontId="13" fillId="13" borderId="6" xfId="0" applyFont="1" applyFill="1" applyBorder="1" applyAlignment="1" applyProtection="1">
      <alignment horizontal="center" vertical="center"/>
    </xf>
    <xf numFmtId="0" fontId="15" fillId="9" borderId="9" xfId="0" applyFont="1" applyFill="1" applyBorder="1" applyAlignment="1" applyProtection="1">
      <alignment horizontal="center" vertical="center"/>
    </xf>
    <xf numFmtId="0" fontId="15" fillId="10" borderId="7" xfId="0" applyFont="1" applyFill="1" applyBorder="1" applyAlignment="1" applyProtection="1">
      <alignment horizontal="center" vertical="center"/>
    </xf>
    <xf numFmtId="0" fontId="15" fillId="11" borderId="3" xfId="0" applyFont="1" applyFill="1" applyBorder="1" applyAlignment="1" applyProtection="1">
      <alignment horizontal="center" vertical="center"/>
    </xf>
    <xf numFmtId="0" fontId="15" fillId="14" borderId="6" xfId="0" applyFont="1" applyFill="1" applyBorder="1" applyAlignment="1" applyProtection="1">
      <alignment horizontal="center" vertical="center"/>
    </xf>
    <xf numFmtId="0" fontId="15" fillId="14" borderId="11" xfId="0" applyFont="1" applyFill="1" applyBorder="1" applyAlignment="1" applyProtection="1">
      <alignment horizontal="center" vertical="center"/>
    </xf>
    <xf numFmtId="0" fontId="15" fillId="14" borderId="4" xfId="0" applyFont="1" applyFill="1" applyBorder="1" applyAlignment="1" applyProtection="1">
      <alignment horizontal="center" vertical="center"/>
    </xf>
    <xf numFmtId="0" fontId="32" fillId="0" borderId="5" xfId="0" applyFont="1" applyBorder="1" applyAlignment="1" applyProtection="1">
      <alignment horizontal="left" vertical="center"/>
    </xf>
  </cellXfs>
  <cellStyles count="18">
    <cellStyle name="Accent 1 5" xfId="1" xr:uid="{00000000-0005-0000-0000-000000000000}"/>
    <cellStyle name="Accent 2 6" xfId="2" xr:uid="{00000000-0005-0000-0000-000001000000}"/>
    <cellStyle name="Accent 3 7" xfId="3" xr:uid="{00000000-0005-0000-0000-000002000000}"/>
    <cellStyle name="Accent 4" xfId="4" xr:uid="{00000000-0005-0000-0000-000003000000}"/>
    <cellStyle name="Bad 8" xfId="5" xr:uid="{00000000-0005-0000-0000-000004000000}"/>
    <cellStyle name="Error 9" xfId="6" xr:uid="{00000000-0005-0000-0000-000005000000}"/>
    <cellStyle name="Footnote 10" xfId="7" xr:uid="{00000000-0005-0000-0000-000006000000}"/>
    <cellStyle name="Good 11" xfId="8" xr:uid="{00000000-0005-0000-0000-000007000000}"/>
    <cellStyle name="Heading 1 13" xfId="9" xr:uid="{00000000-0005-0000-0000-000008000000}"/>
    <cellStyle name="Heading 12" xfId="10" xr:uid="{00000000-0005-0000-0000-000009000000}"/>
    <cellStyle name="Heading 2 14" xfId="11" xr:uid="{00000000-0005-0000-0000-00000A000000}"/>
    <cellStyle name="Hyperlink 15" xfId="12" xr:uid="{00000000-0005-0000-0000-00000B000000}"/>
    <cellStyle name="Neutral 16" xfId="13" xr:uid="{00000000-0005-0000-0000-00000C000000}"/>
    <cellStyle name="Note 17" xfId="14" xr:uid="{00000000-0005-0000-0000-00000D000000}"/>
    <cellStyle name="Status 18" xfId="15" xr:uid="{00000000-0005-0000-0000-00000E000000}"/>
    <cellStyle name="Text 19" xfId="16" xr:uid="{00000000-0005-0000-0000-00000F000000}"/>
    <cellStyle name="Warning 20" xfId="17" xr:uid="{00000000-0005-0000-0000-000010000000}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C00000"/>
      <rgbColor rgb="FF006600"/>
      <rgbColor rgb="FF000080"/>
      <rgbColor rgb="FF996600"/>
      <rgbColor rgb="FF800080"/>
      <rgbColor rgb="FF008080"/>
      <rgbColor rgb="FFCCC0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BE5D6"/>
      <rgbColor rgb="FF8DB3E2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203864"/>
      <rgbColor rgb="FF339966"/>
      <rgbColor rgb="FF003300"/>
      <rgbColor rgb="FF632423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586"/>
  <sheetViews>
    <sheetView tabSelected="1" zoomScale="80" zoomScaleNormal="80" workbookViewId="0">
      <pane xSplit="4" ySplit="2" topLeftCell="CA7" activePane="bottomRight" state="frozen"/>
      <selection pane="topRight" activeCell="E1" sqref="E1"/>
      <selection pane="bottomLeft" activeCell="A3" sqref="A3"/>
      <selection pane="bottomRight" activeCell="CO39" sqref="CO39"/>
    </sheetView>
  </sheetViews>
  <sheetFormatPr defaultColWidth="8.5" defaultRowHeight="14.4" x14ac:dyDescent="0.3"/>
  <cols>
    <col min="1" max="1" width="14.296875" style="1" customWidth="1"/>
    <col min="2" max="2" width="4.5" style="2" customWidth="1"/>
    <col min="3" max="3" width="3.69921875" customWidth="1"/>
    <col min="4" max="4" width="5.3984375" style="3" customWidth="1"/>
    <col min="5" max="24" width="4.69921875" style="4" customWidth="1"/>
    <col min="25" max="25" width="0.19921875" style="4" customWidth="1"/>
    <col min="26" max="27" width="4.69921875" style="4" hidden="1" customWidth="1"/>
    <col min="28" max="28" width="4.69921875" style="4" customWidth="1"/>
    <col min="29" max="29" width="6.19921875" style="4" customWidth="1"/>
    <col min="30" max="30" width="6" style="4" customWidth="1"/>
    <col min="31" max="31" width="7.8984375" style="4" customWidth="1"/>
    <col min="32" max="78" width="4.69921875" style="4" customWidth="1"/>
    <col min="79" max="79" width="6.69921875" style="4" customWidth="1"/>
    <col min="80" max="80" width="5.09765625" style="4" customWidth="1"/>
    <col min="81" max="103" width="4.69921875" style="4" customWidth="1"/>
    <col min="104" max="128" width="5.69921875" style="4" customWidth="1"/>
    <col min="129" max="137" width="4.69921875" style="3" customWidth="1"/>
    <col min="138" max="138" width="5.296875" style="3" customWidth="1"/>
    <col min="139" max="144" width="4.69921875" style="3" customWidth="1"/>
    <col min="145" max="145" width="5.59765625" style="3" customWidth="1"/>
    <col min="146" max="147" width="4.69921875" style="3" customWidth="1"/>
    <col min="148" max="148" width="5.8984375" style="5" customWidth="1"/>
    <col min="149" max="149" width="5.59765625" style="5" customWidth="1"/>
    <col min="150" max="150" width="4.296875" customWidth="1"/>
    <col min="151" max="1053" width="12.8984375" customWidth="1"/>
  </cols>
  <sheetData>
    <row r="1" spans="1:150" s="6" customFormat="1" ht="30" customHeight="1" x14ac:dyDescent="0.25">
      <c r="A1" s="69" t="s">
        <v>0</v>
      </c>
      <c r="B1" s="69"/>
      <c r="D1" s="7"/>
      <c r="E1" s="70" t="s">
        <v>76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8"/>
      <c r="AC1" s="8"/>
      <c r="AD1" s="8"/>
      <c r="AE1" s="8" t="s">
        <v>77</v>
      </c>
      <c r="AF1" s="8"/>
      <c r="AG1" s="8"/>
      <c r="AH1" s="8"/>
      <c r="AI1" s="8"/>
      <c r="AJ1" s="8"/>
      <c r="AK1" s="8"/>
      <c r="AL1" s="8"/>
      <c r="AM1" s="8"/>
      <c r="AN1" s="8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2" t="s">
        <v>78</v>
      </c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3" t="s">
        <v>79</v>
      </c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59"/>
      <c r="DB1" s="78" t="s">
        <v>80</v>
      </c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80"/>
      <c r="DY1" s="74" t="s">
        <v>1</v>
      </c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</row>
    <row r="2" spans="1:150" s="6" customFormat="1" ht="15.75" customHeight="1" x14ac:dyDescent="0.25">
      <c r="A2" s="9"/>
      <c r="B2" s="10"/>
      <c r="D2" s="11" t="s">
        <v>2</v>
      </c>
      <c r="E2" s="12">
        <v>9</v>
      </c>
      <c r="F2" s="13">
        <v>10</v>
      </c>
      <c r="G2" s="13">
        <v>11</v>
      </c>
      <c r="H2" s="13">
        <v>12</v>
      </c>
      <c r="I2" s="13">
        <v>13</v>
      </c>
      <c r="J2" s="13">
        <v>15</v>
      </c>
      <c r="K2" s="13">
        <v>16</v>
      </c>
      <c r="L2" s="13">
        <v>17</v>
      </c>
      <c r="M2" s="13">
        <v>18</v>
      </c>
      <c r="N2" s="13">
        <v>19</v>
      </c>
      <c r="O2" s="13">
        <v>20</v>
      </c>
      <c r="P2" s="13">
        <v>22</v>
      </c>
      <c r="Q2" s="13">
        <v>23</v>
      </c>
      <c r="R2" s="13">
        <v>24</v>
      </c>
      <c r="S2" s="13">
        <v>25</v>
      </c>
      <c r="T2" s="13">
        <v>26</v>
      </c>
      <c r="U2" s="13">
        <v>27</v>
      </c>
      <c r="V2" s="13">
        <v>29</v>
      </c>
      <c r="W2" s="13">
        <v>30</v>
      </c>
      <c r="X2" s="13">
        <v>31</v>
      </c>
      <c r="Y2" s="13">
        <v>28</v>
      </c>
      <c r="Z2" s="13">
        <v>29</v>
      </c>
      <c r="AA2" s="13">
        <v>30</v>
      </c>
      <c r="AB2" s="13">
        <v>1</v>
      </c>
      <c r="AC2" s="13">
        <v>2</v>
      </c>
      <c r="AD2" s="13">
        <v>3</v>
      </c>
      <c r="AE2" s="13">
        <v>5</v>
      </c>
      <c r="AF2" s="13">
        <v>6</v>
      </c>
      <c r="AG2" s="13">
        <v>7</v>
      </c>
      <c r="AH2" s="13">
        <v>8</v>
      </c>
      <c r="AI2" s="13">
        <v>9</v>
      </c>
      <c r="AJ2" s="13">
        <v>10</v>
      </c>
      <c r="AK2" s="13">
        <v>12</v>
      </c>
      <c r="AL2" s="13">
        <v>13</v>
      </c>
      <c r="AM2" s="13">
        <v>14</v>
      </c>
      <c r="AN2" s="13">
        <v>15</v>
      </c>
      <c r="AO2" s="13">
        <v>16</v>
      </c>
      <c r="AP2" s="13">
        <v>17</v>
      </c>
      <c r="AQ2" s="14">
        <v>19</v>
      </c>
      <c r="AR2" s="13">
        <v>20</v>
      </c>
      <c r="AS2" s="13">
        <v>21</v>
      </c>
      <c r="AT2" s="13">
        <v>22</v>
      </c>
      <c r="AU2" s="13">
        <v>23</v>
      </c>
      <c r="AV2" s="13">
        <v>24</v>
      </c>
      <c r="AW2" s="13">
        <v>26</v>
      </c>
      <c r="AX2" s="13">
        <v>27</v>
      </c>
      <c r="AY2" s="13">
        <v>28</v>
      </c>
      <c r="AZ2" s="13">
        <v>29</v>
      </c>
      <c r="BA2" s="13">
        <v>1</v>
      </c>
      <c r="BB2" s="13">
        <v>2</v>
      </c>
      <c r="BC2" s="13">
        <v>4</v>
      </c>
      <c r="BD2" s="13">
        <v>5</v>
      </c>
      <c r="BE2" s="13">
        <v>6</v>
      </c>
      <c r="BF2" s="13">
        <v>7</v>
      </c>
      <c r="BG2" s="13">
        <v>8</v>
      </c>
      <c r="BH2" s="13">
        <v>9</v>
      </c>
      <c r="BI2" s="13">
        <v>11</v>
      </c>
      <c r="BJ2" s="13">
        <v>12</v>
      </c>
      <c r="BK2" s="13">
        <v>13</v>
      </c>
      <c r="BL2" s="13">
        <v>14</v>
      </c>
      <c r="BM2" s="13">
        <v>15</v>
      </c>
      <c r="BN2" s="13">
        <v>16</v>
      </c>
      <c r="BO2" s="13">
        <v>18</v>
      </c>
      <c r="BP2" s="13">
        <v>19</v>
      </c>
      <c r="BQ2" s="13">
        <v>20</v>
      </c>
      <c r="BR2" s="13">
        <v>21</v>
      </c>
      <c r="BS2" s="13">
        <v>22</v>
      </c>
      <c r="BT2" s="13">
        <v>23</v>
      </c>
      <c r="BU2" s="13">
        <v>25</v>
      </c>
      <c r="BV2" s="13">
        <v>26</v>
      </c>
      <c r="BW2" s="13">
        <v>27</v>
      </c>
      <c r="BX2" s="13">
        <v>28</v>
      </c>
      <c r="BY2" s="13">
        <v>29</v>
      </c>
      <c r="BZ2" s="13">
        <v>30</v>
      </c>
      <c r="CA2" s="13">
        <v>31</v>
      </c>
      <c r="CB2" s="13">
        <v>1</v>
      </c>
      <c r="CC2" s="13">
        <v>2</v>
      </c>
      <c r="CD2" s="13">
        <v>3</v>
      </c>
      <c r="CE2" s="13">
        <v>4</v>
      </c>
      <c r="CF2" s="13">
        <v>5</v>
      </c>
      <c r="CG2" s="13">
        <v>6</v>
      </c>
      <c r="CH2" s="13">
        <v>8</v>
      </c>
      <c r="CI2" s="13">
        <v>9</v>
      </c>
      <c r="CJ2" s="13">
        <v>10</v>
      </c>
      <c r="CK2" s="13">
        <v>11</v>
      </c>
      <c r="CL2" s="13">
        <v>12</v>
      </c>
      <c r="CM2" s="13">
        <v>13</v>
      </c>
      <c r="CN2" s="13">
        <v>15</v>
      </c>
      <c r="CO2" s="13">
        <v>16</v>
      </c>
      <c r="CP2" s="13">
        <v>17</v>
      </c>
      <c r="CQ2" s="13">
        <v>18</v>
      </c>
      <c r="CR2" s="13">
        <v>19</v>
      </c>
      <c r="CS2" s="13">
        <v>20</v>
      </c>
      <c r="CT2" s="13">
        <v>22</v>
      </c>
      <c r="CU2" s="13">
        <v>23</v>
      </c>
      <c r="CV2" s="13">
        <v>24</v>
      </c>
      <c r="CW2" s="13">
        <v>25</v>
      </c>
      <c r="CX2" s="13">
        <v>26</v>
      </c>
      <c r="CY2" s="13">
        <v>27</v>
      </c>
      <c r="CZ2" s="14">
        <v>29</v>
      </c>
      <c r="DA2" s="14">
        <v>30</v>
      </c>
      <c r="DB2" s="14">
        <v>2</v>
      </c>
      <c r="DC2" s="14">
        <v>3</v>
      </c>
      <c r="DD2" s="14">
        <v>4</v>
      </c>
      <c r="DE2" s="14">
        <v>6</v>
      </c>
      <c r="DF2" s="14">
        <v>7</v>
      </c>
      <c r="DG2" s="14">
        <v>8</v>
      </c>
      <c r="DH2" s="14">
        <v>9</v>
      </c>
      <c r="DI2" s="14">
        <v>10</v>
      </c>
      <c r="DJ2" s="14">
        <v>11</v>
      </c>
      <c r="DK2" s="14">
        <v>13</v>
      </c>
      <c r="DL2" s="14">
        <v>14</v>
      </c>
      <c r="DM2" s="14">
        <v>15</v>
      </c>
      <c r="DN2" s="14">
        <v>16</v>
      </c>
      <c r="DO2" s="14">
        <v>17</v>
      </c>
      <c r="DP2" s="14">
        <v>18</v>
      </c>
      <c r="DQ2" s="14">
        <v>20</v>
      </c>
      <c r="DR2" s="14">
        <v>21</v>
      </c>
      <c r="DS2" s="14">
        <v>22</v>
      </c>
      <c r="DT2" s="14">
        <v>23</v>
      </c>
      <c r="DU2" s="14">
        <v>24</v>
      </c>
      <c r="DV2" s="14">
        <v>25</v>
      </c>
      <c r="DW2" s="14"/>
      <c r="DX2" s="14"/>
      <c r="DY2" s="54" t="s">
        <v>3</v>
      </c>
      <c r="DZ2" s="54" t="s">
        <v>4</v>
      </c>
      <c r="EA2" s="54" t="s">
        <v>5</v>
      </c>
      <c r="EB2" s="54" t="s">
        <v>6</v>
      </c>
      <c r="EC2" s="54" t="s">
        <v>7</v>
      </c>
      <c r="ED2" s="54" t="s">
        <v>8</v>
      </c>
      <c r="EE2" s="54" t="s">
        <v>9</v>
      </c>
      <c r="EF2" s="54" t="s">
        <v>10</v>
      </c>
      <c r="EG2" s="54" t="s">
        <v>11</v>
      </c>
      <c r="EH2" s="54" t="s">
        <v>12</v>
      </c>
      <c r="EI2" s="54" t="s">
        <v>13</v>
      </c>
      <c r="EJ2" s="54" t="s">
        <v>14</v>
      </c>
      <c r="EK2" s="54" t="s">
        <v>15</v>
      </c>
      <c r="EL2" s="54" t="s">
        <v>16</v>
      </c>
      <c r="EM2" s="54" t="s">
        <v>17</v>
      </c>
      <c r="EN2" s="54" t="s">
        <v>18</v>
      </c>
      <c r="EO2" s="54" t="s">
        <v>19</v>
      </c>
      <c r="EP2" s="54" t="s">
        <v>20</v>
      </c>
      <c r="EQ2" s="54" t="s">
        <v>21</v>
      </c>
      <c r="ER2" s="54" t="s">
        <v>22</v>
      </c>
      <c r="ES2" s="54" t="s">
        <v>23</v>
      </c>
      <c r="ET2" s="54" t="s">
        <v>24</v>
      </c>
    </row>
    <row r="3" spans="1:150" ht="15.75" customHeight="1" x14ac:dyDescent="0.25">
      <c r="A3" s="9" t="s">
        <v>25</v>
      </c>
      <c r="B3" s="10" t="s">
        <v>5</v>
      </c>
      <c r="D3" s="15" t="s">
        <v>26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57" t="s">
        <v>82</v>
      </c>
      <c r="Q3" s="16"/>
      <c r="R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55" t="s">
        <v>3</v>
      </c>
      <c r="AI3" s="16"/>
      <c r="AJ3" s="16"/>
      <c r="AK3" s="16"/>
      <c r="AL3" s="16"/>
      <c r="AM3" s="16"/>
      <c r="AN3" s="16"/>
      <c r="AO3" s="16"/>
      <c r="AP3" s="16"/>
      <c r="AQ3" s="55" t="s">
        <v>15</v>
      </c>
      <c r="AR3" s="57" t="s">
        <v>82</v>
      </c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57" t="s">
        <v>82</v>
      </c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55"/>
      <c r="CK3" s="55" t="s">
        <v>15</v>
      </c>
      <c r="CL3" s="55" t="s">
        <v>3</v>
      </c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7"/>
      <c r="DA3" s="17"/>
      <c r="DB3" s="17"/>
      <c r="DC3" s="17"/>
      <c r="DD3" s="17"/>
      <c r="DE3" s="17"/>
      <c r="DF3" s="17"/>
      <c r="DG3" s="55" t="s">
        <v>3</v>
      </c>
      <c r="DH3" s="17"/>
      <c r="DI3" s="17"/>
      <c r="DJ3" s="17"/>
      <c r="DK3" s="17"/>
      <c r="DL3" s="17"/>
      <c r="DM3" s="57" t="s">
        <v>82</v>
      </c>
      <c r="DN3" s="17"/>
      <c r="DO3" s="17"/>
      <c r="DP3" s="17"/>
      <c r="DQ3" s="55" t="s">
        <v>15</v>
      </c>
      <c r="DR3" s="17"/>
      <c r="DS3" s="55"/>
      <c r="DT3" s="17"/>
      <c r="DU3" s="17"/>
      <c r="DV3" s="17"/>
      <c r="DW3" s="17"/>
      <c r="DX3" s="17"/>
      <c r="DY3" s="54">
        <f t="shared" ref="DY3:DY27" si="0">COUNTIF(E3:CZ3,"МАТ")</f>
        <v>2</v>
      </c>
      <c r="DZ3" s="54">
        <f t="shared" ref="DZ3:DZ27" si="1">COUNTIF(F3:DY3,"РУС")</f>
        <v>4</v>
      </c>
      <c r="EA3" s="54">
        <f t="shared" ref="EA3:EA27" si="2">COUNTIF(G3:DZ3,"АЛГ")</f>
        <v>0</v>
      </c>
      <c r="EB3" s="54">
        <f t="shared" ref="EB3:EB27" si="3">COUNTIF(H3:EA3,"ГЕМ")</f>
        <v>0</v>
      </c>
      <c r="EC3" s="54">
        <f t="shared" ref="EC3:EC27" si="4">COUNTIF(I3:EB3,"ОКР")</f>
        <v>0</v>
      </c>
      <c r="ED3" s="54">
        <f t="shared" ref="ED3:ED27" si="5">COUNTIF(J3:EC3,"БИО")</f>
        <v>0</v>
      </c>
      <c r="EE3" s="54">
        <f t="shared" ref="EE3:EE15" si="6">COUNTIF(K3:ED3,"ГЕО")</f>
        <v>0</v>
      </c>
      <c r="EF3" s="54">
        <f t="shared" ref="EF3:EF27" si="7">COUNTIF(L3:EE3,"ИНФ")</f>
        <v>0</v>
      </c>
      <c r="EG3" s="54">
        <f t="shared" ref="EG3:EG27" si="8">COUNTIF(M3:EF3,"ИСТ")</f>
        <v>0</v>
      </c>
      <c r="EH3" s="54">
        <f t="shared" ref="EH3:EH27" si="9">COUNTIF(N3:EG3,"ОБЩ")</f>
        <v>0</v>
      </c>
      <c r="EI3" s="54">
        <f t="shared" ref="EI3:EI27" si="10">COUNTIF(O3:EH3,"ФИЗ")</f>
        <v>0</v>
      </c>
      <c r="EJ3" s="54">
        <f t="shared" ref="EJ3:EJ15" si="11">COUNTIF(P3:EI3,"ХИМ")</f>
        <v>0</v>
      </c>
      <c r="EK3" s="54">
        <f t="shared" ref="EK3:EK14" si="12">COUNTIF(Q3:EJ3,"АНГ")</f>
        <v>3</v>
      </c>
      <c r="EL3" s="54">
        <f t="shared" ref="EL3:EL27" si="13">COUNTIF(R3:EK3,"НЕМ")</f>
        <v>0</v>
      </c>
      <c r="EM3" s="54">
        <f t="shared" ref="EM3:EM27" si="14">COUNTIF(S3:EL3,"ФРА")</f>
        <v>0</v>
      </c>
      <c r="EN3" s="54">
        <f t="shared" ref="EN3:EN27" si="15">COUNTIF(T3:EM3,"ЛИТ")</f>
        <v>0</v>
      </c>
      <c r="EO3" s="54">
        <f t="shared" ref="EO3:EO27" si="16">COUNTIF(U3:EN3,"ОБЖ")</f>
        <v>0</v>
      </c>
      <c r="EP3" s="54">
        <f t="shared" ref="EP3:EP27" si="17">COUNTIF(V3:EO3,"ФЗР")</f>
        <v>0</v>
      </c>
      <c r="EQ3" s="54">
        <f t="shared" ref="EQ3:EQ27" si="18">COUNTIF(W3:EP3,"МУЗ")</f>
        <v>0</v>
      </c>
      <c r="ER3" s="54">
        <f t="shared" ref="ER3:ER27" si="19">COUNTIF(X3:EQ3,"ТЕХ")</f>
        <v>0</v>
      </c>
      <c r="ES3" s="54">
        <f t="shared" ref="ES3:ES27" si="20">COUNTIF(Y3:ER3,"АСТ")</f>
        <v>0</v>
      </c>
      <c r="ET3" s="54">
        <f t="shared" ref="ET3:ET27" si="21">COUNTIF(Z3:ES3,"КУБ")</f>
        <v>0</v>
      </c>
    </row>
    <row r="4" spans="1:150" ht="15.75" customHeight="1" x14ac:dyDescent="0.25">
      <c r="A4" s="18" t="s">
        <v>27</v>
      </c>
      <c r="B4" s="19" t="s">
        <v>15</v>
      </c>
      <c r="D4" s="20" t="s">
        <v>28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57" t="s">
        <v>82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55" t="s">
        <v>3</v>
      </c>
      <c r="AI4" s="16"/>
      <c r="AJ4" s="16"/>
      <c r="AK4" s="16"/>
      <c r="AL4" s="16"/>
      <c r="AM4" s="16"/>
      <c r="AN4" s="16"/>
      <c r="AO4" s="16"/>
      <c r="AP4" s="16"/>
      <c r="AQ4" s="55" t="s">
        <v>15</v>
      </c>
      <c r="AR4" s="57" t="s">
        <v>82</v>
      </c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57" t="s">
        <v>82</v>
      </c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55"/>
      <c r="CK4" s="55" t="s">
        <v>15</v>
      </c>
      <c r="CL4" s="55" t="s">
        <v>3</v>
      </c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7"/>
      <c r="DA4" s="17"/>
      <c r="DB4" s="17"/>
      <c r="DC4" s="17"/>
      <c r="DD4" s="17"/>
      <c r="DE4" s="17"/>
      <c r="DF4" s="17"/>
      <c r="DG4" s="55" t="s">
        <v>3</v>
      </c>
      <c r="DH4" s="17"/>
      <c r="DI4" s="17"/>
      <c r="DJ4" s="17"/>
      <c r="DK4" s="17"/>
      <c r="DL4" s="17"/>
      <c r="DM4" s="57" t="s">
        <v>82</v>
      </c>
      <c r="DN4" s="17"/>
      <c r="DO4" s="17"/>
      <c r="DP4" s="17"/>
      <c r="DQ4" s="55" t="s">
        <v>15</v>
      </c>
      <c r="DR4" s="17"/>
      <c r="DS4" s="55"/>
      <c r="DT4" s="17"/>
      <c r="DU4" s="17"/>
      <c r="DV4" s="17"/>
      <c r="DW4" s="17"/>
      <c r="DX4" s="17"/>
      <c r="DY4" s="54">
        <f t="shared" si="0"/>
        <v>2</v>
      </c>
      <c r="DZ4" s="54">
        <f t="shared" si="1"/>
        <v>4</v>
      </c>
      <c r="EA4" s="54">
        <f t="shared" si="2"/>
        <v>0</v>
      </c>
      <c r="EB4" s="54">
        <f t="shared" si="3"/>
        <v>0</v>
      </c>
      <c r="EC4" s="54">
        <f t="shared" si="4"/>
        <v>0</v>
      </c>
      <c r="ED4" s="54">
        <f t="shared" si="5"/>
        <v>0</v>
      </c>
      <c r="EE4" s="54">
        <f t="shared" si="6"/>
        <v>0</v>
      </c>
      <c r="EF4" s="54">
        <f t="shared" si="7"/>
        <v>0</v>
      </c>
      <c r="EG4" s="54">
        <f t="shared" si="8"/>
        <v>0</v>
      </c>
      <c r="EH4" s="54">
        <f t="shared" si="9"/>
        <v>0</v>
      </c>
      <c r="EI4" s="54">
        <f t="shared" si="10"/>
        <v>0</v>
      </c>
      <c r="EJ4" s="54">
        <f t="shared" si="11"/>
        <v>0</v>
      </c>
      <c r="EK4" s="54">
        <f t="shared" si="12"/>
        <v>3</v>
      </c>
      <c r="EL4" s="54">
        <f t="shared" si="13"/>
        <v>0</v>
      </c>
      <c r="EM4" s="54">
        <f t="shared" si="14"/>
        <v>0</v>
      </c>
      <c r="EN4" s="54">
        <f t="shared" si="15"/>
        <v>0</v>
      </c>
      <c r="EO4" s="54">
        <f t="shared" si="16"/>
        <v>0</v>
      </c>
      <c r="EP4" s="54">
        <f t="shared" si="17"/>
        <v>0</v>
      </c>
      <c r="EQ4" s="54">
        <f t="shared" si="18"/>
        <v>0</v>
      </c>
      <c r="ER4" s="54">
        <f t="shared" si="19"/>
        <v>0</v>
      </c>
      <c r="ES4" s="54">
        <f t="shared" si="20"/>
        <v>0</v>
      </c>
      <c r="ET4" s="54">
        <f t="shared" si="21"/>
        <v>0</v>
      </c>
    </row>
    <row r="5" spans="1:150" ht="15.75" customHeight="1" x14ac:dyDescent="0.25">
      <c r="A5" s="21" t="s">
        <v>29</v>
      </c>
      <c r="B5" s="19" t="s">
        <v>23</v>
      </c>
      <c r="D5" s="20" t="s">
        <v>30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57" t="s">
        <v>82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55" t="s">
        <v>3</v>
      </c>
      <c r="AI5" s="16"/>
      <c r="AJ5" s="16"/>
      <c r="AK5" s="16"/>
      <c r="AL5" s="16"/>
      <c r="AM5" s="16"/>
      <c r="AN5" s="16"/>
      <c r="AO5" s="16"/>
      <c r="AP5" s="16"/>
      <c r="AQ5" s="55" t="s">
        <v>15</v>
      </c>
      <c r="AR5" s="57" t="s">
        <v>82</v>
      </c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57" t="s">
        <v>82</v>
      </c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55"/>
      <c r="CK5" s="55" t="s">
        <v>15</v>
      </c>
      <c r="CL5" s="55" t="s">
        <v>3</v>
      </c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7"/>
      <c r="DA5" s="17"/>
      <c r="DB5" s="17"/>
      <c r="DC5" s="17"/>
      <c r="DD5" s="17"/>
      <c r="DE5" s="17"/>
      <c r="DF5" s="17"/>
      <c r="DG5" s="55" t="s">
        <v>3</v>
      </c>
      <c r="DH5" s="17"/>
      <c r="DI5" s="17"/>
      <c r="DJ5" s="17"/>
      <c r="DK5" s="17"/>
      <c r="DL5" s="17"/>
      <c r="DM5" s="57" t="s">
        <v>82</v>
      </c>
      <c r="DN5" s="17"/>
      <c r="DO5" s="17"/>
      <c r="DP5" s="17"/>
      <c r="DQ5" s="55" t="s">
        <v>15</v>
      </c>
      <c r="DR5" s="17"/>
      <c r="DS5" s="55"/>
      <c r="DT5" s="17"/>
      <c r="DU5" s="17"/>
      <c r="DV5" s="17"/>
      <c r="DW5" s="17"/>
      <c r="DX5" s="17"/>
      <c r="DY5" s="54">
        <f t="shared" si="0"/>
        <v>2</v>
      </c>
      <c r="DZ5" s="54">
        <f t="shared" si="1"/>
        <v>4</v>
      </c>
      <c r="EA5" s="54">
        <f t="shared" si="2"/>
        <v>0</v>
      </c>
      <c r="EB5" s="54">
        <f t="shared" si="3"/>
        <v>0</v>
      </c>
      <c r="EC5" s="54">
        <f t="shared" si="4"/>
        <v>0</v>
      </c>
      <c r="ED5" s="54">
        <f t="shared" si="5"/>
        <v>0</v>
      </c>
      <c r="EE5" s="54">
        <f t="shared" si="6"/>
        <v>0</v>
      </c>
      <c r="EF5" s="54">
        <f t="shared" si="7"/>
        <v>0</v>
      </c>
      <c r="EG5" s="54">
        <f t="shared" si="8"/>
        <v>0</v>
      </c>
      <c r="EH5" s="54">
        <f t="shared" si="9"/>
        <v>0</v>
      </c>
      <c r="EI5" s="54">
        <f t="shared" si="10"/>
        <v>0</v>
      </c>
      <c r="EJ5" s="54">
        <f t="shared" si="11"/>
        <v>0</v>
      </c>
      <c r="EK5" s="54">
        <f t="shared" si="12"/>
        <v>3</v>
      </c>
      <c r="EL5" s="54">
        <f t="shared" si="13"/>
        <v>0</v>
      </c>
      <c r="EM5" s="54">
        <f t="shared" si="14"/>
        <v>0</v>
      </c>
      <c r="EN5" s="54">
        <f t="shared" si="15"/>
        <v>0</v>
      </c>
      <c r="EO5" s="54">
        <f t="shared" si="16"/>
        <v>0</v>
      </c>
      <c r="EP5" s="54">
        <f t="shared" si="17"/>
        <v>0</v>
      </c>
      <c r="EQ5" s="54">
        <f t="shared" si="18"/>
        <v>0</v>
      </c>
      <c r="ER5" s="54">
        <f t="shared" si="19"/>
        <v>0</v>
      </c>
      <c r="ES5" s="54">
        <f t="shared" si="20"/>
        <v>0</v>
      </c>
      <c r="ET5" s="54">
        <f t="shared" si="21"/>
        <v>0</v>
      </c>
    </row>
    <row r="6" spans="1:150" ht="15.75" customHeight="1" x14ac:dyDescent="0.25">
      <c r="A6" s="21" t="s">
        <v>31</v>
      </c>
      <c r="B6" s="19" t="s">
        <v>8</v>
      </c>
      <c r="D6" s="20" t="s">
        <v>32</v>
      </c>
      <c r="E6" s="16"/>
      <c r="F6" s="16"/>
      <c r="G6" s="16"/>
      <c r="H6" s="57" t="s">
        <v>82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55" t="s">
        <v>3</v>
      </c>
      <c r="T6" s="16"/>
      <c r="U6" s="16"/>
      <c r="V6" s="16"/>
      <c r="W6" s="16"/>
      <c r="X6" s="16"/>
      <c r="Y6" s="16"/>
      <c r="Z6" s="16"/>
      <c r="AA6" s="16"/>
      <c r="AB6" s="57" t="s">
        <v>82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7"/>
      <c r="AR6" s="55" t="s">
        <v>3</v>
      </c>
      <c r="AS6" s="16"/>
      <c r="AT6" s="57" t="s">
        <v>82</v>
      </c>
      <c r="AU6" s="16"/>
      <c r="AV6" s="16"/>
      <c r="AW6" s="16"/>
      <c r="AX6" s="16"/>
      <c r="AY6" s="16"/>
      <c r="AZ6" s="16"/>
      <c r="BA6" s="55" t="s">
        <v>15</v>
      </c>
      <c r="BB6" s="16"/>
      <c r="BC6" s="16"/>
      <c r="BD6" s="16"/>
      <c r="BE6" s="16"/>
      <c r="BF6" s="16"/>
      <c r="BG6" s="16"/>
      <c r="BH6" s="16"/>
      <c r="BI6" s="16"/>
      <c r="BJ6" s="55" t="s">
        <v>3</v>
      </c>
      <c r="BK6" s="16"/>
      <c r="BL6" s="57" t="s">
        <v>82</v>
      </c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57" t="s">
        <v>82</v>
      </c>
      <c r="CE6" s="55" t="s">
        <v>3</v>
      </c>
      <c r="CF6" s="16"/>
      <c r="CG6" s="16"/>
      <c r="CH6" s="16"/>
      <c r="CJ6" s="55" t="s">
        <v>15</v>
      </c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55" t="s">
        <v>3</v>
      </c>
      <c r="CV6" s="16"/>
      <c r="CW6" s="57" t="s">
        <v>82</v>
      </c>
      <c r="CX6" s="16"/>
      <c r="CY6" s="16"/>
      <c r="CZ6" s="17"/>
      <c r="DA6" s="17"/>
      <c r="DB6" s="17"/>
      <c r="DC6" s="17"/>
      <c r="DD6" s="17"/>
      <c r="DE6" s="17"/>
      <c r="DF6" s="57" t="s">
        <v>82</v>
      </c>
      <c r="DG6" s="17"/>
      <c r="DH6" s="17"/>
      <c r="DI6" s="17"/>
      <c r="DJ6" s="17"/>
      <c r="DK6" s="17"/>
      <c r="DL6" s="17"/>
      <c r="DM6" s="17"/>
      <c r="DN6" s="55" t="s">
        <v>3</v>
      </c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54">
        <f t="shared" si="0"/>
        <v>5</v>
      </c>
      <c r="DZ6" s="54">
        <f t="shared" si="1"/>
        <v>7</v>
      </c>
      <c r="EA6" s="54">
        <f t="shared" si="2"/>
        <v>0</v>
      </c>
      <c r="EB6" s="54">
        <f t="shared" si="3"/>
        <v>0</v>
      </c>
      <c r="EC6" s="54">
        <f t="shared" si="4"/>
        <v>0</v>
      </c>
      <c r="ED6" s="54">
        <f t="shared" si="5"/>
        <v>0</v>
      </c>
      <c r="EE6" s="54">
        <f t="shared" si="6"/>
        <v>0</v>
      </c>
      <c r="EF6" s="54">
        <f t="shared" si="7"/>
        <v>0</v>
      </c>
      <c r="EG6" s="54">
        <f t="shared" si="8"/>
        <v>0</v>
      </c>
      <c r="EH6" s="54">
        <f t="shared" si="9"/>
        <v>0</v>
      </c>
      <c r="EI6" s="54">
        <f t="shared" si="10"/>
        <v>0</v>
      </c>
      <c r="EJ6" s="54">
        <f t="shared" si="11"/>
        <v>0</v>
      </c>
      <c r="EK6" s="54">
        <f t="shared" si="12"/>
        <v>2</v>
      </c>
      <c r="EL6" s="54">
        <f t="shared" si="13"/>
        <v>0</v>
      </c>
      <c r="EM6" s="54">
        <f t="shared" si="14"/>
        <v>0</v>
      </c>
      <c r="EN6" s="54">
        <f t="shared" si="15"/>
        <v>0</v>
      </c>
      <c r="EO6" s="54">
        <f t="shared" si="16"/>
        <v>0</v>
      </c>
      <c r="EP6" s="54">
        <f t="shared" si="17"/>
        <v>0</v>
      </c>
      <c r="EQ6" s="54">
        <f t="shared" si="18"/>
        <v>0</v>
      </c>
      <c r="ER6" s="54">
        <f t="shared" si="19"/>
        <v>0</v>
      </c>
      <c r="ES6" s="54">
        <f t="shared" si="20"/>
        <v>0</v>
      </c>
      <c r="ET6" s="54">
        <f t="shared" si="21"/>
        <v>0</v>
      </c>
    </row>
    <row r="7" spans="1:150" ht="15.75" customHeight="1" x14ac:dyDescent="0.3">
      <c r="A7" s="21" t="s">
        <v>33</v>
      </c>
      <c r="B7" s="19" t="s">
        <v>9</v>
      </c>
      <c r="C7" s="22" t="s">
        <v>34</v>
      </c>
      <c r="D7" s="20" t="s">
        <v>35</v>
      </c>
      <c r="E7" s="16"/>
      <c r="F7" s="16"/>
      <c r="G7" s="16"/>
      <c r="H7" s="57" t="s">
        <v>82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55" t="s">
        <v>3</v>
      </c>
      <c r="T7" s="16"/>
      <c r="U7" s="16"/>
      <c r="V7" s="16"/>
      <c r="W7" s="16"/>
      <c r="X7" s="16"/>
      <c r="Y7" s="16"/>
      <c r="Z7" s="16"/>
      <c r="AA7" s="16"/>
      <c r="AB7" s="57" t="s">
        <v>82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7"/>
      <c r="AR7" s="55" t="s">
        <v>3</v>
      </c>
      <c r="AS7" s="16"/>
      <c r="AT7" s="57" t="s">
        <v>82</v>
      </c>
      <c r="AU7" s="16"/>
      <c r="AV7" s="16"/>
      <c r="AW7" s="16"/>
      <c r="AX7" s="55" t="s">
        <v>15</v>
      </c>
      <c r="AY7" s="55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55" t="s">
        <v>3</v>
      </c>
      <c r="BK7" s="16"/>
      <c r="BL7" s="57" t="s">
        <v>82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55" t="s">
        <v>15</v>
      </c>
      <c r="CD7" s="57" t="s">
        <v>82</v>
      </c>
      <c r="CE7" s="55" t="s">
        <v>3</v>
      </c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55" t="s">
        <v>3</v>
      </c>
      <c r="CV7" s="16"/>
      <c r="CW7" s="57" t="s">
        <v>82</v>
      </c>
      <c r="CX7" s="16"/>
      <c r="CY7" s="16"/>
      <c r="CZ7" s="17"/>
      <c r="DA7" s="17"/>
      <c r="DB7" s="17"/>
      <c r="DC7" s="17"/>
      <c r="DD7" s="17"/>
      <c r="DE7" s="17"/>
      <c r="DF7" s="57" t="s">
        <v>82</v>
      </c>
      <c r="DG7" s="17"/>
      <c r="DH7" s="17"/>
      <c r="DI7" s="17"/>
      <c r="DJ7" s="17"/>
      <c r="DK7" s="17"/>
      <c r="DL7" s="17"/>
      <c r="DM7" s="17"/>
      <c r="DN7" s="55" t="s">
        <v>3</v>
      </c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54">
        <f t="shared" si="0"/>
        <v>5</v>
      </c>
      <c r="DZ7" s="54">
        <f t="shared" si="1"/>
        <v>7</v>
      </c>
      <c r="EA7" s="54">
        <f t="shared" si="2"/>
        <v>0</v>
      </c>
      <c r="EB7" s="54">
        <f t="shared" si="3"/>
        <v>0</v>
      </c>
      <c r="EC7" s="54">
        <f t="shared" si="4"/>
        <v>0</v>
      </c>
      <c r="ED7" s="54">
        <f t="shared" si="5"/>
        <v>0</v>
      </c>
      <c r="EE7" s="54">
        <f t="shared" si="6"/>
        <v>0</v>
      </c>
      <c r="EF7" s="54">
        <f t="shared" si="7"/>
        <v>0</v>
      </c>
      <c r="EG7" s="54">
        <f t="shared" si="8"/>
        <v>0</v>
      </c>
      <c r="EH7" s="54">
        <f t="shared" si="9"/>
        <v>0</v>
      </c>
      <c r="EI7" s="54">
        <f t="shared" si="10"/>
        <v>0</v>
      </c>
      <c r="EJ7" s="54">
        <f t="shared" si="11"/>
        <v>0</v>
      </c>
      <c r="EK7" s="54">
        <f t="shared" si="12"/>
        <v>2</v>
      </c>
      <c r="EL7" s="54">
        <f t="shared" si="13"/>
        <v>0</v>
      </c>
      <c r="EM7" s="54">
        <f t="shared" si="14"/>
        <v>0</v>
      </c>
      <c r="EN7" s="54">
        <f t="shared" si="15"/>
        <v>0</v>
      </c>
      <c r="EO7" s="54">
        <f t="shared" si="16"/>
        <v>0</v>
      </c>
      <c r="EP7" s="54">
        <f t="shared" si="17"/>
        <v>0</v>
      </c>
      <c r="EQ7" s="54">
        <f t="shared" si="18"/>
        <v>0</v>
      </c>
      <c r="ER7" s="54">
        <f t="shared" si="19"/>
        <v>0</v>
      </c>
      <c r="ES7" s="54">
        <f t="shared" si="20"/>
        <v>0</v>
      </c>
      <c r="ET7" s="54">
        <f t="shared" si="21"/>
        <v>0</v>
      </c>
    </row>
    <row r="8" spans="1:150" ht="15.75" customHeight="1" x14ac:dyDescent="0.3">
      <c r="A8" s="21" t="s">
        <v>36</v>
      </c>
      <c r="B8" s="19" t="s">
        <v>6</v>
      </c>
      <c r="C8" s="22"/>
      <c r="D8" s="20" t="s">
        <v>37</v>
      </c>
      <c r="E8" s="16"/>
      <c r="F8" s="16"/>
      <c r="G8" s="16"/>
      <c r="H8" s="57" t="s">
        <v>82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55" t="s">
        <v>3</v>
      </c>
      <c r="T8" s="16"/>
      <c r="U8" s="16"/>
      <c r="V8" s="16"/>
      <c r="W8" s="16"/>
      <c r="X8" s="16"/>
      <c r="Y8" s="16"/>
      <c r="Z8" s="16"/>
      <c r="AA8" s="16"/>
      <c r="AB8" s="57" t="s">
        <v>82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7"/>
      <c r="AR8" s="55" t="s">
        <v>3</v>
      </c>
      <c r="AS8" s="16"/>
      <c r="AT8" s="57" t="s">
        <v>82</v>
      </c>
      <c r="AU8" s="16"/>
      <c r="AV8" s="16"/>
      <c r="AW8" s="16"/>
      <c r="AX8" s="16"/>
      <c r="AY8" s="16"/>
      <c r="AZ8" s="16"/>
      <c r="BA8" s="16"/>
      <c r="BB8" s="16"/>
      <c r="BC8" s="55" t="s">
        <v>15</v>
      </c>
      <c r="BE8" s="16"/>
      <c r="BF8" s="16"/>
      <c r="BG8" s="16"/>
      <c r="BH8" s="16"/>
      <c r="BI8" s="16"/>
      <c r="BJ8" s="55" t="s">
        <v>3</v>
      </c>
      <c r="BK8" s="16"/>
      <c r="BL8" s="57" t="s">
        <v>82</v>
      </c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57" t="s">
        <v>82</v>
      </c>
      <c r="CE8" s="55" t="s">
        <v>3</v>
      </c>
      <c r="CF8" s="16"/>
      <c r="CG8" s="16"/>
      <c r="CH8" s="16"/>
      <c r="CI8" s="16"/>
      <c r="CJ8" s="16"/>
      <c r="CK8" s="16"/>
      <c r="CL8" s="55" t="s">
        <v>15</v>
      </c>
      <c r="CM8" s="16"/>
      <c r="CN8" s="16"/>
      <c r="CO8" s="16"/>
      <c r="CP8" s="16"/>
      <c r="CQ8" s="16"/>
      <c r="CR8" s="16"/>
      <c r="CS8" s="16"/>
      <c r="CT8" s="16"/>
      <c r="CU8" s="55" t="s">
        <v>3</v>
      </c>
      <c r="CV8" s="16"/>
      <c r="CW8" s="57" t="s">
        <v>82</v>
      </c>
      <c r="CX8" s="16"/>
      <c r="CY8" s="16"/>
      <c r="CZ8" s="17"/>
      <c r="DA8" s="17"/>
      <c r="DB8" s="17"/>
      <c r="DC8" s="17"/>
      <c r="DD8" s="17"/>
      <c r="DE8" s="17"/>
      <c r="DF8" s="57" t="s">
        <v>82</v>
      </c>
      <c r="DG8" s="17"/>
      <c r="DH8" s="17"/>
      <c r="DI8" s="17"/>
      <c r="DJ8" s="17"/>
      <c r="DK8" s="17"/>
      <c r="DL8" s="17"/>
      <c r="DM8" s="17"/>
      <c r="DN8" s="55" t="s">
        <v>3</v>
      </c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54">
        <f t="shared" si="0"/>
        <v>5</v>
      </c>
      <c r="DZ8" s="54">
        <f t="shared" si="1"/>
        <v>7</v>
      </c>
      <c r="EA8" s="54">
        <f t="shared" si="2"/>
        <v>0</v>
      </c>
      <c r="EB8" s="54">
        <f t="shared" si="3"/>
        <v>0</v>
      </c>
      <c r="EC8" s="54">
        <f t="shared" si="4"/>
        <v>0</v>
      </c>
      <c r="ED8" s="54">
        <f t="shared" si="5"/>
        <v>0</v>
      </c>
      <c r="EE8" s="54">
        <f t="shared" si="6"/>
        <v>0</v>
      </c>
      <c r="EF8" s="54">
        <f t="shared" si="7"/>
        <v>0</v>
      </c>
      <c r="EG8" s="54">
        <f t="shared" si="8"/>
        <v>0</v>
      </c>
      <c r="EH8" s="54">
        <f t="shared" si="9"/>
        <v>0</v>
      </c>
      <c r="EI8" s="54">
        <f t="shared" si="10"/>
        <v>0</v>
      </c>
      <c r="EJ8" s="54">
        <f t="shared" si="11"/>
        <v>0</v>
      </c>
      <c r="EK8" s="54">
        <f t="shared" si="12"/>
        <v>2</v>
      </c>
      <c r="EL8" s="54">
        <f t="shared" si="13"/>
        <v>0</v>
      </c>
      <c r="EM8" s="54">
        <f t="shared" si="14"/>
        <v>0</v>
      </c>
      <c r="EN8" s="54">
        <f t="shared" si="15"/>
        <v>0</v>
      </c>
      <c r="EO8" s="54">
        <f t="shared" si="16"/>
        <v>0</v>
      </c>
      <c r="EP8" s="54">
        <f t="shared" si="17"/>
        <v>0</v>
      </c>
      <c r="EQ8" s="54">
        <f t="shared" si="18"/>
        <v>0</v>
      </c>
      <c r="ER8" s="54">
        <f t="shared" si="19"/>
        <v>0</v>
      </c>
      <c r="ES8" s="54">
        <f t="shared" si="20"/>
        <v>0</v>
      </c>
      <c r="ET8" s="54">
        <f t="shared" si="21"/>
        <v>0</v>
      </c>
    </row>
    <row r="9" spans="1:150" ht="15.75" customHeight="1" x14ac:dyDescent="0.25">
      <c r="A9" s="21" t="s">
        <v>38</v>
      </c>
      <c r="B9" s="19" t="s">
        <v>38</v>
      </c>
      <c r="D9" s="20" t="s">
        <v>40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57" t="s">
        <v>82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7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57" t="s">
        <v>82</v>
      </c>
      <c r="BC9" s="16"/>
      <c r="BD9" s="55" t="s">
        <v>3</v>
      </c>
      <c r="BE9" s="55" t="s">
        <v>15</v>
      </c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62" t="s">
        <v>3</v>
      </c>
      <c r="CL9" s="16"/>
      <c r="CM9" s="16"/>
      <c r="CN9" s="16"/>
      <c r="CO9" s="64" t="s">
        <v>82</v>
      </c>
      <c r="CP9" s="16"/>
      <c r="CQ9" s="64" t="s">
        <v>82</v>
      </c>
      <c r="CR9" s="57"/>
      <c r="CS9" s="16"/>
      <c r="CT9" s="16"/>
      <c r="CU9" s="62" t="s">
        <v>7</v>
      </c>
      <c r="CV9" s="16"/>
      <c r="CW9" s="16"/>
      <c r="CX9" s="16"/>
      <c r="CY9" s="16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55" t="s">
        <v>15</v>
      </c>
      <c r="DL9" s="55" t="s">
        <v>3</v>
      </c>
      <c r="DM9" s="17"/>
      <c r="DN9" s="17"/>
      <c r="DO9" s="17"/>
      <c r="DP9" s="17"/>
      <c r="DQ9" s="17"/>
      <c r="DR9" s="57" t="s">
        <v>82</v>
      </c>
      <c r="DS9" s="17"/>
      <c r="DT9" s="17"/>
      <c r="DU9" s="17"/>
      <c r="DV9" s="17"/>
      <c r="DW9" s="17"/>
      <c r="DX9" s="17"/>
      <c r="DY9" s="54">
        <f t="shared" si="0"/>
        <v>2</v>
      </c>
      <c r="DZ9" s="54">
        <f t="shared" si="1"/>
        <v>5</v>
      </c>
      <c r="EA9" s="54">
        <f t="shared" si="2"/>
        <v>0</v>
      </c>
      <c r="EB9" s="54">
        <f t="shared" si="3"/>
        <v>0</v>
      </c>
      <c r="EC9" s="54">
        <f t="shared" si="4"/>
        <v>1</v>
      </c>
      <c r="ED9" s="54">
        <f t="shared" si="5"/>
        <v>0</v>
      </c>
      <c r="EE9" s="54">
        <f t="shared" si="6"/>
        <v>0</v>
      </c>
      <c r="EF9" s="54">
        <f t="shared" si="7"/>
        <v>0</v>
      </c>
      <c r="EG9" s="54">
        <f t="shared" si="8"/>
        <v>0</v>
      </c>
      <c r="EH9" s="54">
        <f t="shared" si="9"/>
        <v>0</v>
      </c>
      <c r="EI9" s="54">
        <f t="shared" si="10"/>
        <v>0</v>
      </c>
      <c r="EJ9" s="54">
        <f t="shared" si="11"/>
        <v>0</v>
      </c>
      <c r="EK9" s="54">
        <f t="shared" si="12"/>
        <v>2</v>
      </c>
      <c r="EL9" s="54">
        <f t="shared" si="13"/>
        <v>0</v>
      </c>
      <c r="EM9" s="54">
        <f t="shared" si="14"/>
        <v>0</v>
      </c>
      <c r="EN9" s="54">
        <f t="shared" si="15"/>
        <v>0</v>
      </c>
      <c r="EO9" s="54">
        <f t="shared" si="16"/>
        <v>0</v>
      </c>
      <c r="EP9" s="54">
        <f t="shared" si="17"/>
        <v>0</v>
      </c>
      <c r="EQ9" s="54">
        <f t="shared" si="18"/>
        <v>0</v>
      </c>
      <c r="ER9" s="54">
        <f t="shared" si="19"/>
        <v>0</v>
      </c>
      <c r="ES9" s="54">
        <f t="shared" si="20"/>
        <v>0</v>
      </c>
      <c r="ET9" s="54">
        <f t="shared" si="21"/>
        <v>0</v>
      </c>
    </row>
    <row r="10" spans="1:150" ht="15.75" customHeight="1" x14ac:dyDescent="0.3">
      <c r="A10" s="21" t="s">
        <v>39</v>
      </c>
      <c r="B10" s="19" t="s">
        <v>10</v>
      </c>
      <c r="C10" s="22"/>
      <c r="D10" s="20" t="s">
        <v>42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57" t="s">
        <v>82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7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57" t="s">
        <v>82</v>
      </c>
      <c r="BC10" s="55" t="s">
        <v>15</v>
      </c>
      <c r="BD10" s="55" t="s">
        <v>3</v>
      </c>
      <c r="BE10" s="55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62" t="s">
        <v>3</v>
      </c>
      <c r="CL10" s="16"/>
      <c r="CM10" s="16"/>
      <c r="CN10" s="16"/>
      <c r="CO10" s="64" t="s">
        <v>82</v>
      </c>
      <c r="CP10" s="48"/>
      <c r="CQ10" s="64" t="s">
        <v>82</v>
      </c>
      <c r="CR10" s="57"/>
      <c r="CS10" s="16"/>
      <c r="CT10" s="16"/>
      <c r="CU10" s="62" t="s">
        <v>7</v>
      </c>
      <c r="CV10" s="16"/>
      <c r="CW10" s="16"/>
      <c r="CX10" s="48"/>
      <c r="CY10" s="16"/>
      <c r="CZ10" s="17"/>
      <c r="DA10" s="17"/>
      <c r="DB10" s="17"/>
      <c r="DC10" s="17"/>
      <c r="DD10" s="17"/>
      <c r="DE10" s="55" t="s">
        <v>15</v>
      </c>
      <c r="DF10" s="17"/>
      <c r="DG10" s="17"/>
      <c r="DH10" s="17"/>
      <c r="DI10" s="17"/>
      <c r="DJ10" s="17"/>
      <c r="DK10" s="17"/>
      <c r="DL10" s="55" t="s">
        <v>3</v>
      </c>
      <c r="DM10" s="17"/>
      <c r="DN10" s="17"/>
      <c r="DO10" s="17"/>
      <c r="DP10" s="17"/>
      <c r="DQ10" s="17"/>
      <c r="DR10" s="57" t="s">
        <v>82</v>
      </c>
      <c r="DS10" s="17"/>
      <c r="DT10" s="17"/>
      <c r="DU10" s="17"/>
      <c r="DV10" s="17"/>
      <c r="DW10" s="17"/>
      <c r="DX10" s="17"/>
      <c r="DY10" s="54">
        <f t="shared" si="0"/>
        <v>2</v>
      </c>
      <c r="DZ10" s="54">
        <f t="shared" si="1"/>
        <v>5</v>
      </c>
      <c r="EA10" s="54">
        <f t="shared" si="2"/>
        <v>0</v>
      </c>
      <c r="EB10" s="54">
        <f t="shared" si="3"/>
        <v>0</v>
      </c>
      <c r="EC10" s="54">
        <f t="shared" si="4"/>
        <v>1</v>
      </c>
      <c r="ED10" s="54">
        <f t="shared" si="5"/>
        <v>0</v>
      </c>
      <c r="EE10" s="54">
        <f t="shared" si="6"/>
        <v>0</v>
      </c>
      <c r="EF10" s="54">
        <f t="shared" si="7"/>
        <v>0</v>
      </c>
      <c r="EG10" s="54">
        <f t="shared" si="8"/>
        <v>0</v>
      </c>
      <c r="EH10" s="54">
        <f t="shared" si="9"/>
        <v>0</v>
      </c>
      <c r="EI10" s="54">
        <f t="shared" si="10"/>
        <v>0</v>
      </c>
      <c r="EJ10" s="54">
        <f t="shared" si="11"/>
        <v>0</v>
      </c>
      <c r="EK10" s="54">
        <f t="shared" si="12"/>
        <v>2</v>
      </c>
      <c r="EL10" s="54">
        <f t="shared" si="13"/>
        <v>0</v>
      </c>
      <c r="EM10" s="54">
        <f t="shared" si="14"/>
        <v>0</v>
      </c>
      <c r="EN10" s="54">
        <f t="shared" si="15"/>
        <v>0</v>
      </c>
      <c r="EO10" s="54">
        <f t="shared" si="16"/>
        <v>0</v>
      </c>
      <c r="EP10" s="54">
        <f t="shared" si="17"/>
        <v>0</v>
      </c>
      <c r="EQ10" s="54">
        <f t="shared" si="18"/>
        <v>0</v>
      </c>
      <c r="ER10" s="54">
        <f t="shared" si="19"/>
        <v>0</v>
      </c>
      <c r="ES10" s="54">
        <f t="shared" si="20"/>
        <v>0</v>
      </c>
      <c r="ET10" s="54">
        <f t="shared" si="21"/>
        <v>0</v>
      </c>
    </row>
    <row r="11" spans="1:150" ht="15.75" customHeight="1" x14ac:dyDescent="0.25">
      <c r="A11" s="21" t="s">
        <v>41</v>
      </c>
      <c r="B11" s="19" t="s">
        <v>11</v>
      </c>
      <c r="D11" s="20" t="s">
        <v>44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57" t="s">
        <v>82</v>
      </c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7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57" t="s">
        <v>82</v>
      </c>
      <c r="BC11" s="55"/>
      <c r="BD11" s="55" t="s">
        <v>3</v>
      </c>
      <c r="BE11" s="16"/>
      <c r="BF11" s="16"/>
      <c r="BG11" s="16"/>
      <c r="BH11" s="16"/>
      <c r="BI11" s="16"/>
      <c r="BJ11" s="55" t="s">
        <v>15</v>
      </c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62" t="s">
        <v>3</v>
      </c>
      <c r="CL11" s="16"/>
      <c r="CM11" s="16"/>
      <c r="CN11" s="16"/>
      <c r="CO11" s="64" t="s">
        <v>82</v>
      </c>
      <c r="CP11" s="48"/>
      <c r="CQ11" s="64" t="s">
        <v>82</v>
      </c>
      <c r="CR11" s="57"/>
      <c r="CS11" s="16"/>
      <c r="CT11" s="16"/>
      <c r="CU11" s="62" t="s">
        <v>7</v>
      </c>
      <c r="CV11" s="16"/>
      <c r="CW11" s="16"/>
      <c r="CX11" s="48"/>
      <c r="CY11" s="16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55" t="s">
        <v>3</v>
      </c>
      <c r="DM11" s="17"/>
      <c r="DN11" s="17"/>
      <c r="DO11" s="55" t="s">
        <v>15</v>
      </c>
      <c r="DP11" s="17"/>
      <c r="DQ11" s="17"/>
      <c r="DR11" s="57" t="s">
        <v>82</v>
      </c>
      <c r="DS11" s="17"/>
      <c r="DT11" s="17"/>
      <c r="DU11" s="17"/>
      <c r="DV11" s="17"/>
      <c r="DW11" s="17"/>
      <c r="DX11" s="17"/>
      <c r="DY11" s="54">
        <f t="shared" si="0"/>
        <v>2</v>
      </c>
      <c r="DZ11" s="54">
        <f t="shared" si="1"/>
        <v>5</v>
      </c>
      <c r="EA11" s="54">
        <f t="shared" si="2"/>
        <v>0</v>
      </c>
      <c r="EB11" s="54">
        <f t="shared" si="3"/>
        <v>0</v>
      </c>
      <c r="EC11" s="54">
        <f t="shared" si="4"/>
        <v>1</v>
      </c>
      <c r="ED11" s="54">
        <f t="shared" si="5"/>
        <v>0</v>
      </c>
      <c r="EE11" s="54">
        <f t="shared" si="6"/>
        <v>0</v>
      </c>
      <c r="EF11" s="54">
        <f t="shared" si="7"/>
        <v>0</v>
      </c>
      <c r="EG11" s="54">
        <f t="shared" si="8"/>
        <v>0</v>
      </c>
      <c r="EH11" s="54">
        <f t="shared" si="9"/>
        <v>0</v>
      </c>
      <c r="EI11" s="54">
        <f t="shared" si="10"/>
        <v>0</v>
      </c>
      <c r="EJ11" s="54">
        <f t="shared" si="11"/>
        <v>0</v>
      </c>
      <c r="EK11" s="54">
        <f t="shared" si="12"/>
        <v>2</v>
      </c>
      <c r="EL11" s="54">
        <f t="shared" si="13"/>
        <v>0</v>
      </c>
      <c r="EM11" s="54">
        <f t="shared" si="14"/>
        <v>0</v>
      </c>
      <c r="EN11" s="54">
        <f t="shared" si="15"/>
        <v>0</v>
      </c>
      <c r="EO11" s="54">
        <f t="shared" si="16"/>
        <v>0</v>
      </c>
      <c r="EP11" s="54">
        <f t="shared" si="17"/>
        <v>0</v>
      </c>
      <c r="EQ11" s="54">
        <f t="shared" si="18"/>
        <v>0</v>
      </c>
      <c r="ER11" s="54">
        <f t="shared" si="19"/>
        <v>0</v>
      </c>
      <c r="ES11" s="54">
        <f t="shared" si="20"/>
        <v>0</v>
      </c>
      <c r="ET11" s="54">
        <f t="shared" si="21"/>
        <v>0</v>
      </c>
    </row>
    <row r="12" spans="1:150" ht="24" customHeight="1" x14ac:dyDescent="0.25">
      <c r="A12" s="21" t="s">
        <v>43</v>
      </c>
      <c r="B12" s="19" t="s">
        <v>24</v>
      </c>
      <c r="D12" s="20" t="s">
        <v>81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23"/>
      <c r="W12" s="23"/>
      <c r="X12" s="23"/>
      <c r="Y12" s="23"/>
      <c r="Z12" s="23"/>
      <c r="AA12" s="16"/>
      <c r="AB12" s="16"/>
      <c r="AC12" s="57" t="s">
        <v>82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7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57" t="s">
        <v>82</v>
      </c>
      <c r="BC12" s="16"/>
      <c r="BD12" s="55" t="s">
        <v>3</v>
      </c>
      <c r="BE12" s="16"/>
      <c r="BF12" s="16"/>
      <c r="BG12" s="16"/>
      <c r="BH12" s="16"/>
      <c r="BI12" s="16"/>
      <c r="BJ12" s="16"/>
      <c r="BK12" s="55" t="s">
        <v>15</v>
      </c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62" t="s">
        <v>3</v>
      </c>
      <c r="CL12" s="16"/>
      <c r="CM12" s="16"/>
      <c r="CN12" s="16"/>
      <c r="CO12" s="64" t="s">
        <v>82</v>
      </c>
      <c r="CP12" s="48"/>
      <c r="CQ12" s="64" t="s">
        <v>82</v>
      </c>
      <c r="CR12" s="57"/>
      <c r="CS12" s="16"/>
      <c r="CT12" s="16"/>
      <c r="CU12" s="62" t="s">
        <v>7</v>
      </c>
      <c r="CV12" s="16"/>
      <c r="CW12" s="16"/>
      <c r="CX12" s="48"/>
      <c r="CY12" s="16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55" t="s">
        <v>3</v>
      </c>
      <c r="DM12" s="17"/>
      <c r="DN12" s="17"/>
      <c r="DO12" s="17"/>
      <c r="DP12" s="17"/>
      <c r="DQ12" s="17"/>
      <c r="DR12" s="57" t="s">
        <v>82</v>
      </c>
      <c r="DS12" s="55" t="s">
        <v>15</v>
      </c>
      <c r="DT12" s="17"/>
      <c r="DU12" s="17"/>
      <c r="DV12" s="17"/>
      <c r="DW12" s="17"/>
      <c r="DX12" s="17"/>
      <c r="DY12" s="54">
        <f t="shared" si="0"/>
        <v>2</v>
      </c>
      <c r="DZ12" s="54">
        <f t="shared" si="1"/>
        <v>5</v>
      </c>
      <c r="EA12" s="54">
        <f t="shared" si="2"/>
        <v>0</v>
      </c>
      <c r="EB12" s="54">
        <f t="shared" si="3"/>
        <v>0</v>
      </c>
      <c r="EC12" s="54">
        <f t="shared" si="4"/>
        <v>1</v>
      </c>
      <c r="ED12" s="54">
        <f t="shared" si="5"/>
        <v>0</v>
      </c>
      <c r="EE12" s="54">
        <f t="shared" si="6"/>
        <v>0</v>
      </c>
      <c r="EF12" s="54">
        <f t="shared" si="7"/>
        <v>0</v>
      </c>
      <c r="EG12" s="54">
        <f t="shared" si="8"/>
        <v>0</v>
      </c>
      <c r="EH12" s="54">
        <f t="shared" si="9"/>
        <v>0</v>
      </c>
      <c r="EI12" s="54">
        <f t="shared" si="10"/>
        <v>0</v>
      </c>
      <c r="EJ12" s="54">
        <f t="shared" si="11"/>
        <v>0</v>
      </c>
      <c r="EK12" s="54">
        <f t="shared" si="12"/>
        <v>2</v>
      </c>
      <c r="EL12" s="54">
        <f t="shared" si="13"/>
        <v>0</v>
      </c>
      <c r="EM12" s="54">
        <f t="shared" si="14"/>
        <v>0</v>
      </c>
      <c r="EN12" s="54">
        <f t="shared" si="15"/>
        <v>0</v>
      </c>
      <c r="EO12" s="54">
        <f t="shared" si="16"/>
        <v>0</v>
      </c>
      <c r="EP12" s="54">
        <f t="shared" si="17"/>
        <v>0</v>
      </c>
      <c r="EQ12" s="54">
        <f t="shared" si="18"/>
        <v>0</v>
      </c>
      <c r="ER12" s="54">
        <f t="shared" si="19"/>
        <v>0</v>
      </c>
      <c r="ES12" s="54">
        <f t="shared" si="20"/>
        <v>0</v>
      </c>
      <c r="ET12" s="54">
        <f t="shared" si="21"/>
        <v>0</v>
      </c>
    </row>
    <row r="13" spans="1:150" ht="15.75" customHeight="1" x14ac:dyDescent="0.25">
      <c r="A13" s="21" t="s">
        <v>45</v>
      </c>
      <c r="B13" s="19" t="s">
        <v>18</v>
      </c>
      <c r="D13" s="20" t="s">
        <v>46</v>
      </c>
      <c r="E13" s="57" t="s">
        <v>82</v>
      </c>
      <c r="F13" s="16"/>
      <c r="G13" s="55" t="s">
        <v>18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4"/>
      <c r="T13" s="16"/>
      <c r="U13" s="17"/>
      <c r="V13" s="55" t="s">
        <v>15</v>
      </c>
      <c r="W13" s="16"/>
      <c r="X13" s="24"/>
      <c r="Y13" s="16"/>
      <c r="Z13" s="24"/>
      <c r="AA13" s="25"/>
      <c r="AB13" s="57" t="s">
        <v>82</v>
      </c>
      <c r="AC13" s="24"/>
      <c r="AD13" s="16"/>
      <c r="AE13" s="16"/>
      <c r="AF13" s="16"/>
      <c r="AG13" s="55" t="s">
        <v>3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55" t="s">
        <v>15</v>
      </c>
      <c r="BF13" s="16"/>
      <c r="BG13" s="16"/>
      <c r="BH13" s="16"/>
      <c r="BI13" s="16"/>
      <c r="BJ13" s="16"/>
      <c r="BK13" s="16"/>
      <c r="BL13" s="57" t="s">
        <v>82</v>
      </c>
      <c r="BM13" s="16"/>
      <c r="BN13" s="16"/>
      <c r="BO13" s="16"/>
      <c r="BP13" s="16"/>
      <c r="BQ13" s="16"/>
      <c r="BR13" s="57" t="s">
        <v>82</v>
      </c>
      <c r="BS13" s="16"/>
      <c r="BT13" s="16"/>
      <c r="BU13" s="16"/>
      <c r="BV13" s="16"/>
      <c r="BW13" s="16"/>
      <c r="BX13" s="48"/>
      <c r="BY13" s="16"/>
      <c r="BZ13" s="48"/>
      <c r="CA13" s="16"/>
      <c r="CB13" s="16"/>
      <c r="CC13" s="16"/>
      <c r="CD13" s="48"/>
      <c r="CE13" s="16"/>
      <c r="CF13" s="16"/>
      <c r="CG13" s="16"/>
      <c r="CH13" s="63" t="s">
        <v>86</v>
      </c>
      <c r="CI13" s="16"/>
      <c r="CJ13" s="16"/>
      <c r="CK13" s="62" t="s">
        <v>3</v>
      </c>
      <c r="CL13" s="16"/>
      <c r="CM13" s="16"/>
      <c r="CN13" s="57" t="s">
        <v>82</v>
      </c>
      <c r="CO13" s="16"/>
      <c r="CP13" s="16"/>
      <c r="CQ13" s="64" t="s">
        <v>82</v>
      </c>
      <c r="CR13" s="16"/>
      <c r="CS13" s="16"/>
      <c r="CT13" s="55" t="s">
        <v>3</v>
      </c>
      <c r="CU13" s="62" t="s">
        <v>11</v>
      </c>
      <c r="CV13" s="57" t="s">
        <v>82</v>
      </c>
      <c r="CW13" s="61"/>
      <c r="CX13" s="62" t="s">
        <v>8</v>
      </c>
      <c r="CY13" s="16"/>
      <c r="CZ13" s="17"/>
      <c r="DA13" s="17"/>
      <c r="DB13" s="57" t="s">
        <v>82</v>
      </c>
      <c r="DC13" s="17"/>
      <c r="DD13" s="17"/>
      <c r="DE13" s="17"/>
      <c r="DF13" s="17"/>
      <c r="DG13" s="17"/>
      <c r="DH13" s="17"/>
      <c r="DI13" s="17"/>
      <c r="DJ13" s="55" t="s">
        <v>18</v>
      </c>
      <c r="DK13" s="17"/>
      <c r="DL13" s="17"/>
      <c r="DM13" s="57" t="s">
        <v>82</v>
      </c>
      <c r="DN13" s="55" t="s">
        <v>3</v>
      </c>
      <c r="DO13" s="17"/>
      <c r="DP13" s="57" t="s">
        <v>82</v>
      </c>
      <c r="DQ13" s="55" t="s">
        <v>15</v>
      </c>
      <c r="DR13" s="17"/>
      <c r="DS13" s="17"/>
      <c r="DT13" s="17"/>
      <c r="DU13" s="57" t="s">
        <v>82</v>
      </c>
      <c r="DV13" s="17"/>
      <c r="DW13" s="17"/>
      <c r="DX13" s="17"/>
      <c r="DY13" s="54">
        <f t="shared" si="0"/>
        <v>3</v>
      </c>
      <c r="DZ13" s="54">
        <f t="shared" si="1"/>
        <v>10</v>
      </c>
      <c r="EA13" s="54">
        <f t="shared" si="2"/>
        <v>0</v>
      </c>
      <c r="EB13" s="54">
        <f t="shared" si="3"/>
        <v>0</v>
      </c>
      <c r="EC13" s="54">
        <f t="shared" si="4"/>
        <v>0</v>
      </c>
      <c r="ED13" s="54">
        <f t="shared" si="5"/>
        <v>1</v>
      </c>
      <c r="EE13" s="54">
        <f t="shared" si="6"/>
        <v>0</v>
      </c>
      <c r="EF13" s="54">
        <f t="shared" si="7"/>
        <v>0</v>
      </c>
      <c r="EG13" s="54">
        <f t="shared" si="8"/>
        <v>1</v>
      </c>
      <c r="EH13" s="54">
        <f t="shared" si="9"/>
        <v>0</v>
      </c>
      <c r="EI13" s="54">
        <f t="shared" si="10"/>
        <v>0</v>
      </c>
      <c r="EJ13" s="54">
        <f t="shared" si="11"/>
        <v>0</v>
      </c>
      <c r="EK13" s="54">
        <f t="shared" si="12"/>
        <v>4</v>
      </c>
      <c r="EL13" s="54">
        <f t="shared" si="13"/>
        <v>0</v>
      </c>
      <c r="EM13" s="54">
        <f t="shared" si="14"/>
        <v>0</v>
      </c>
      <c r="EN13" s="54">
        <f t="shared" si="15"/>
        <v>1</v>
      </c>
      <c r="EO13" s="54">
        <f t="shared" si="16"/>
        <v>0</v>
      </c>
      <c r="EP13" s="54">
        <f t="shared" si="17"/>
        <v>0</v>
      </c>
      <c r="EQ13" s="54">
        <f t="shared" si="18"/>
        <v>0</v>
      </c>
      <c r="ER13" s="54">
        <f t="shared" si="19"/>
        <v>0</v>
      </c>
      <c r="ES13" s="54">
        <f t="shared" si="20"/>
        <v>0</v>
      </c>
      <c r="ET13" s="54">
        <f t="shared" si="21"/>
        <v>0</v>
      </c>
    </row>
    <row r="14" spans="1:150" ht="15.75" customHeight="1" x14ac:dyDescent="0.25">
      <c r="A14" s="21" t="s">
        <v>47</v>
      </c>
      <c r="B14" s="19" t="s">
        <v>3</v>
      </c>
      <c r="D14" s="20" t="s">
        <v>48</v>
      </c>
      <c r="E14" s="55" t="s">
        <v>82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3"/>
      <c r="R14" s="16"/>
      <c r="S14" s="50"/>
      <c r="T14" s="16"/>
      <c r="U14" s="17"/>
      <c r="V14" s="55" t="s">
        <v>15</v>
      </c>
      <c r="W14" s="16"/>
      <c r="X14" s="24"/>
      <c r="Y14" s="16"/>
      <c r="Z14" s="24"/>
      <c r="AA14" s="25"/>
      <c r="AB14" s="55" t="s">
        <v>82</v>
      </c>
      <c r="AC14" s="24"/>
      <c r="AD14" s="16"/>
      <c r="AE14" s="16"/>
      <c r="AF14" s="55" t="s">
        <v>3</v>
      </c>
      <c r="AG14" s="16"/>
      <c r="AH14" s="16"/>
      <c r="AI14" s="16"/>
      <c r="AJ14" s="16"/>
      <c r="AK14" s="16"/>
      <c r="AL14" s="16"/>
      <c r="AM14" s="16"/>
      <c r="AN14" s="16"/>
      <c r="AO14" s="55" t="s">
        <v>82</v>
      </c>
      <c r="AP14" s="16"/>
      <c r="AQ14" s="17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55" t="s">
        <v>15</v>
      </c>
      <c r="BF14" s="16"/>
      <c r="BG14" s="16"/>
      <c r="BH14" s="16"/>
      <c r="BI14" s="16"/>
      <c r="BJ14" s="16"/>
      <c r="BK14" s="16"/>
      <c r="BL14" s="16"/>
      <c r="BM14" s="55" t="s">
        <v>82</v>
      </c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48"/>
      <c r="BY14" s="16"/>
      <c r="BZ14" s="48"/>
      <c r="CA14" s="16"/>
      <c r="CB14" s="63" t="s">
        <v>82</v>
      </c>
      <c r="CC14" s="16"/>
      <c r="CD14" s="48"/>
      <c r="CE14" s="16"/>
      <c r="CF14" s="16"/>
      <c r="CG14" s="16"/>
      <c r="CH14" s="63" t="s">
        <v>86</v>
      </c>
      <c r="CI14" s="16"/>
      <c r="CJ14" s="16"/>
      <c r="CK14" s="62" t="s">
        <v>3</v>
      </c>
      <c r="CL14" s="63" t="s">
        <v>82</v>
      </c>
      <c r="CM14" s="16"/>
      <c r="CN14" s="16"/>
      <c r="CO14" s="16"/>
      <c r="CP14" s="16"/>
      <c r="CQ14" s="64" t="s">
        <v>82</v>
      </c>
      <c r="CR14" s="16"/>
      <c r="CS14" s="16"/>
      <c r="CT14" s="16"/>
      <c r="CU14" s="62" t="s">
        <v>11</v>
      </c>
      <c r="CV14" s="57" t="s">
        <v>87</v>
      </c>
      <c r="CW14" s="61"/>
      <c r="CX14" s="62" t="s">
        <v>8</v>
      </c>
      <c r="CY14" s="16"/>
      <c r="CZ14" s="17"/>
      <c r="DA14" s="17"/>
      <c r="DB14" s="55" t="s">
        <v>82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55" t="s">
        <v>3</v>
      </c>
      <c r="DO14" s="17"/>
      <c r="DP14" s="17"/>
      <c r="DQ14" s="55" t="s">
        <v>15</v>
      </c>
      <c r="DR14" s="55" t="s">
        <v>82</v>
      </c>
      <c r="DS14" s="17"/>
      <c r="DT14" s="17"/>
      <c r="DU14" s="17"/>
      <c r="DV14" s="17"/>
      <c r="DW14" s="17"/>
      <c r="DX14" s="17"/>
      <c r="DY14" s="54">
        <f t="shared" si="0"/>
        <v>3</v>
      </c>
      <c r="DZ14" s="54">
        <f t="shared" si="1"/>
        <v>8</v>
      </c>
      <c r="EA14" s="54">
        <f t="shared" si="2"/>
        <v>0</v>
      </c>
      <c r="EB14" s="54">
        <f t="shared" si="3"/>
        <v>0</v>
      </c>
      <c r="EC14" s="54">
        <f t="shared" si="4"/>
        <v>0</v>
      </c>
      <c r="ED14" s="54">
        <f t="shared" si="5"/>
        <v>1</v>
      </c>
      <c r="EE14" s="54">
        <f t="shared" si="6"/>
        <v>0</v>
      </c>
      <c r="EF14" s="54">
        <f t="shared" si="7"/>
        <v>0</v>
      </c>
      <c r="EG14" s="54">
        <f t="shared" si="8"/>
        <v>1</v>
      </c>
      <c r="EH14" s="54">
        <f t="shared" si="9"/>
        <v>0</v>
      </c>
      <c r="EI14" s="54">
        <f t="shared" si="10"/>
        <v>0</v>
      </c>
      <c r="EJ14" s="54">
        <f t="shared" si="11"/>
        <v>0</v>
      </c>
      <c r="EK14" s="54">
        <f t="shared" si="12"/>
        <v>4</v>
      </c>
      <c r="EL14" s="54">
        <f t="shared" si="13"/>
        <v>0</v>
      </c>
      <c r="EM14" s="54">
        <f t="shared" si="14"/>
        <v>0</v>
      </c>
      <c r="EN14" s="54">
        <f t="shared" si="15"/>
        <v>0</v>
      </c>
      <c r="EO14" s="54">
        <f t="shared" si="16"/>
        <v>0</v>
      </c>
      <c r="EP14" s="54">
        <f t="shared" si="17"/>
        <v>0</v>
      </c>
      <c r="EQ14" s="54">
        <f t="shared" si="18"/>
        <v>0</v>
      </c>
      <c r="ER14" s="54">
        <f t="shared" si="19"/>
        <v>0</v>
      </c>
      <c r="ES14" s="54">
        <f t="shared" si="20"/>
        <v>0</v>
      </c>
      <c r="ET14" s="54">
        <f t="shared" si="21"/>
        <v>0</v>
      </c>
    </row>
    <row r="15" spans="1:150" ht="15.75" customHeight="1" x14ac:dyDescent="0.25">
      <c r="A15" s="21" t="s">
        <v>49</v>
      </c>
      <c r="B15" s="19" t="s">
        <v>21</v>
      </c>
      <c r="D15" s="20" t="s">
        <v>50</v>
      </c>
      <c r="E15" s="16"/>
      <c r="F15" s="16"/>
      <c r="G15" s="16"/>
      <c r="H15" s="16"/>
      <c r="I15" s="16"/>
      <c r="J15" s="16"/>
      <c r="K15" s="23"/>
      <c r="M15" s="16"/>
      <c r="N15" s="16"/>
      <c r="O15" s="16"/>
      <c r="P15" s="26"/>
      <c r="Q15" s="16"/>
      <c r="R15" s="27"/>
      <c r="S15" s="50"/>
      <c r="T15" s="55" t="s">
        <v>15</v>
      </c>
      <c r="U15" s="16"/>
      <c r="V15" s="28"/>
      <c r="W15" s="16"/>
      <c r="X15" s="55" t="s">
        <v>82</v>
      </c>
      <c r="Y15" s="29"/>
      <c r="Z15" s="24"/>
      <c r="AA15" s="16"/>
      <c r="AB15" s="16"/>
      <c r="AC15" s="24"/>
      <c r="AD15" s="16"/>
      <c r="AE15" s="55" t="s">
        <v>3</v>
      </c>
      <c r="AF15" s="16"/>
      <c r="AG15" s="16"/>
      <c r="AH15" s="16"/>
      <c r="AI15" s="16"/>
      <c r="AJ15" s="16"/>
      <c r="AK15" s="16"/>
      <c r="AL15" s="16"/>
      <c r="AM15" s="16"/>
      <c r="AN15" s="55" t="s">
        <v>82</v>
      </c>
      <c r="AO15" s="16"/>
      <c r="AP15" s="16"/>
      <c r="AQ15" s="17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55" t="s">
        <v>15</v>
      </c>
      <c r="BF15" s="16"/>
      <c r="BG15" s="16"/>
      <c r="BH15" s="16"/>
      <c r="BI15" s="16"/>
      <c r="BJ15" s="16"/>
      <c r="BK15" s="55" t="s">
        <v>82</v>
      </c>
      <c r="BL15" s="16"/>
      <c r="BM15" s="16"/>
      <c r="BN15" s="16"/>
      <c r="BO15" s="16"/>
      <c r="BP15" s="16"/>
      <c r="BQ15" s="16"/>
      <c r="BR15" s="55" t="s">
        <v>82</v>
      </c>
      <c r="BS15" s="16"/>
      <c r="BT15" s="16"/>
      <c r="BU15" s="16"/>
      <c r="BV15" s="16"/>
      <c r="BW15" s="16"/>
      <c r="BX15" s="48"/>
      <c r="BY15" s="16"/>
      <c r="BZ15" s="48"/>
      <c r="CA15" s="16"/>
      <c r="CB15" s="16"/>
      <c r="CC15" s="16"/>
      <c r="CD15" s="48"/>
      <c r="CE15" s="16"/>
      <c r="CF15" s="63" t="s">
        <v>86</v>
      </c>
      <c r="CG15" s="16"/>
      <c r="CH15" s="16"/>
      <c r="CI15" s="16"/>
      <c r="CJ15" s="57" t="s">
        <v>82</v>
      </c>
      <c r="CK15" s="62" t="s">
        <v>3</v>
      </c>
      <c r="CL15" s="16"/>
      <c r="CM15" s="16"/>
      <c r="CN15" s="16"/>
      <c r="CO15" s="16"/>
      <c r="CP15" s="16"/>
      <c r="CQ15" s="64" t="s">
        <v>82</v>
      </c>
      <c r="CR15" s="16"/>
      <c r="CS15" s="16"/>
      <c r="CT15" s="16"/>
      <c r="CU15" s="62" t="s">
        <v>11</v>
      </c>
      <c r="CV15" s="16"/>
      <c r="CW15" s="61"/>
      <c r="CX15" s="62" t="s">
        <v>8</v>
      </c>
      <c r="CY15" s="16"/>
      <c r="CZ15" s="17"/>
      <c r="DA15" s="17"/>
      <c r="DB15" s="17"/>
      <c r="DC15" s="55" t="s">
        <v>82</v>
      </c>
      <c r="DD15" s="17"/>
      <c r="DE15" s="17"/>
      <c r="DF15" s="17"/>
      <c r="DG15" s="17"/>
      <c r="DH15" s="17"/>
      <c r="DI15" s="58" t="s">
        <v>83</v>
      </c>
      <c r="DJ15" s="17"/>
      <c r="DK15" s="17"/>
      <c r="DL15" s="17"/>
      <c r="DM15" s="17"/>
      <c r="DN15" s="17"/>
      <c r="DO15" s="17"/>
      <c r="DP15" s="17"/>
      <c r="DQ15" s="17"/>
      <c r="DR15" s="17"/>
      <c r="DS15" s="55" t="s">
        <v>82</v>
      </c>
      <c r="DT15" s="55" t="s">
        <v>15</v>
      </c>
      <c r="DU15" s="17"/>
      <c r="DV15" s="17"/>
      <c r="DW15" s="17"/>
      <c r="DX15" s="17"/>
      <c r="DY15" s="54">
        <f t="shared" si="0"/>
        <v>2</v>
      </c>
      <c r="DZ15" s="54">
        <f t="shared" si="1"/>
        <v>8</v>
      </c>
      <c r="EA15" s="54">
        <f t="shared" si="2"/>
        <v>0</v>
      </c>
      <c r="EB15" s="54">
        <f t="shared" si="3"/>
        <v>0</v>
      </c>
      <c r="EC15" s="54">
        <f t="shared" si="4"/>
        <v>0</v>
      </c>
      <c r="ED15" s="54">
        <f t="shared" si="5"/>
        <v>1</v>
      </c>
      <c r="EE15" s="54">
        <f t="shared" si="6"/>
        <v>0</v>
      </c>
      <c r="EF15" s="54">
        <f t="shared" si="7"/>
        <v>0</v>
      </c>
      <c r="EG15" s="54">
        <f t="shared" si="8"/>
        <v>1</v>
      </c>
      <c r="EH15" s="54">
        <f t="shared" si="9"/>
        <v>0</v>
      </c>
      <c r="EI15" s="54">
        <f t="shared" si="10"/>
        <v>0</v>
      </c>
      <c r="EJ15" s="54">
        <f t="shared" si="11"/>
        <v>0</v>
      </c>
      <c r="EK15" s="54">
        <f>COUNTIF(P15:EJ15,"АНГ")</f>
        <v>4</v>
      </c>
      <c r="EL15" s="54">
        <f t="shared" si="13"/>
        <v>0</v>
      </c>
      <c r="EM15" s="54">
        <f t="shared" si="14"/>
        <v>0</v>
      </c>
      <c r="EN15" s="54">
        <f t="shared" si="15"/>
        <v>1</v>
      </c>
      <c r="EO15" s="54">
        <f t="shared" si="16"/>
        <v>0</v>
      </c>
      <c r="EP15" s="54">
        <f t="shared" si="17"/>
        <v>0</v>
      </c>
      <c r="EQ15" s="54">
        <f t="shared" si="18"/>
        <v>0</v>
      </c>
      <c r="ER15" s="54">
        <f t="shared" si="19"/>
        <v>0</v>
      </c>
      <c r="ES15" s="54">
        <f t="shared" si="20"/>
        <v>0</v>
      </c>
      <c r="ET15" s="54">
        <f t="shared" si="21"/>
        <v>0</v>
      </c>
    </row>
    <row r="16" spans="1:150" ht="15.75" customHeight="1" x14ac:dyDescent="0.25">
      <c r="A16" s="21" t="s">
        <v>51</v>
      </c>
      <c r="B16" s="19" t="s">
        <v>16</v>
      </c>
      <c r="D16" s="20" t="s">
        <v>52</v>
      </c>
      <c r="E16" s="16"/>
      <c r="F16" s="16"/>
      <c r="G16" s="16"/>
      <c r="H16" s="55" t="s">
        <v>15</v>
      </c>
      <c r="I16" s="16"/>
      <c r="J16" s="17"/>
      <c r="K16" s="16"/>
      <c r="L16" s="16"/>
      <c r="M16" s="16"/>
      <c r="N16" s="55" t="s">
        <v>82</v>
      </c>
      <c r="O16" s="17"/>
      <c r="P16" s="16"/>
      <c r="Q16" s="16"/>
      <c r="R16" s="30"/>
      <c r="S16" s="16"/>
      <c r="T16" s="16"/>
      <c r="U16" s="16"/>
      <c r="V16" s="16"/>
      <c r="W16" s="16"/>
      <c r="X16" s="55" t="s">
        <v>82</v>
      </c>
      <c r="Y16" s="24"/>
      <c r="Z16" s="16"/>
      <c r="AA16" s="16"/>
      <c r="AB16" s="16"/>
      <c r="AC16" s="55" t="s">
        <v>15</v>
      </c>
      <c r="AD16" s="16"/>
      <c r="AE16" s="24"/>
      <c r="AF16" s="16"/>
      <c r="AG16" s="58" t="s">
        <v>83</v>
      </c>
      <c r="AH16" s="16"/>
      <c r="AI16" s="24"/>
      <c r="AJ16" s="16"/>
      <c r="AK16" s="55" t="s">
        <v>82</v>
      </c>
      <c r="AL16" s="16"/>
      <c r="AM16" s="16"/>
      <c r="AN16" s="16"/>
      <c r="AO16" s="16"/>
      <c r="AP16" s="16"/>
      <c r="AQ16" s="17"/>
      <c r="AR16" s="16"/>
      <c r="AS16" s="16"/>
      <c r="AT16" s="16"/>
      <c r="AU16" s="16"/>
      <c r="AV16" s="16"/>
      <c r="AW16" s="16"/>
      <c r="AX16" s="16"/>
      <c r="AY16" s="16"/>
      <c r="AZ16" s="55" t="s">
        <v>82</v>
      </c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55" t="s">
        <v>82</v>
      </c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66" t="s">
        <v>88</v>
      </c>
      <c r="CD16" s="16"/>
      <c r="CE16" s="49"/>
      <c r="CF16" s="63" t="s">
        <v>86</v>
      </c>
      <c r="CG16" s="16"/>
      <c r="CH16" s="16"/>
      <c r="CI16" s="65" t="s">
        <v>82</v>
      </c>
      <c r="CJ16" s="48"/>
      <c r="CK16" s="16"/>
      <c r="CL16" s="16"/>
      <c r="CM16" s="16"/>
      <c r="CN16" s="16"/>
      <c r="CO16" s="66" t="s">
        <v>88</v>
      </c>
      <c r="CP16" s="53"/>
      <c r="CQ16" s="55" t="s">
        <v>82</v>
      </c>
      <c r="CR16" s="16"/>
      <c r="CS16" s="16"/>
      <c r="CT16" s="16"/>
      <c r="CU16" s="47"/>
      <c r="CV16" s="16"/>
      <c r="CW16" s="61" t="s">
        <v>3</v>
      </c>
      <c r="CX16" s="48"/>
      <c r="CY16" s="16"/>
      <c r="CZ16" s="17"/>
      <c r="DA16" s="17"/>
      <c r="DB16" s="17"/>
      <c r="DC16" s="17"/>
      <c r="DD16" s="17"/>
      <c r="DE16" s="17"/>
      <c r="DF16" s="17"/>
      <c r="DG16" s="58" t="s">
        <v>83</v>
      </c>
      <c r="DH16" s="17"/>
      <c r="DI16" s="17"/>
      <c r="DJ16" s="17"/>
      <c r="DK16" s="55" t="s">
        <v>82</v>
      </c>
      <c r="DL16" s="17"/>
      <c r="DM16" s="55" t="s">
        <v>15</v>
      </c>
      <c r="DN16" s="17"/>
      <c r="DO16" s="17"/>
      <c r="DP16" s="17"/>
      <c r="DQ16" s="17"/>
      <c r="DR16" s="17"/>
      <c r="DS16" s="17"/>
      <c r="DT16" s="55" t="s">
        <v>82</v>
      </c>
      <c r="DU16" s="17"/>
      <c r="DV16" s="17"/>
      <c r="DW16" s="17"/>
      <c r="DX16" s="17"/>
      <c r="DY16" s="54">
        <f t="shared" si="0"/>
        <v>1</v>
      </c>
      <c r="DZ16" s="54">
        <f t="shared" si="1"/>
        <v>9</v>
      </c>
      <c r="EA16" s="54">
        <f t="shared" si="2"/>
        <v>0</v>
      </c>
      <c r="EB16" s="54">
        <f t="shared" si="3"/>
        <v>0</v>
      </c>
      <c r="EC16" s="54">
        <f t="shared" si="4"/>
        <v>0</v>
      </c>
      <c r="ED16" s="54">
        <f t="shared" si="5"/>
        <v>0</v>
      </c>
      <c r="EE16" s="54">
        <f>COUNTIF(J16:ED16,"ГЕО")</f>
        <v>0</v>
      </c>
      <c r="EF16" s="54">
        <f t="shared" si="7"/>
        <v>0</v>
      </c>
      <c r="EG16" s="54">
        <f t="shared" si="8"/>
        <v>0</v>
      </c>
      <c r="EH16" s="54">
        <f t="shared" si="9"/>
        <v>0</v>
      </c>
      <c r="EI16" s="54">
        <f t="shared" si="10"/>
        <v>0</v>
      </c>
      <c r="EJ16" s="54">
        <f>COUNTIF(O16:EI16,"ХИМ")</f>
        <v>0</v>
      </c>
      <c r="EK16" s="54">
        <f>COUNTIF(O16:EJ16,"АНГ")</f>
        <v>3</v>
      </c>
      <c r="EL16" s="54">
        <f t="shared" si="13"/>
        <v>0</v>
      </c>
      <c r="EM16" s="54">
        <f t="shared" si="14"/>
        <v>0</v>
      </c>
      <c r="EN16" s="54">
        <f t="shared" si="15"/>
        <v>2</v>
      </c>
      <c r="EO16" s="54">
        <f t="shared" si="16"/>
        <v>0</v>
      </c>
      <c r="EP16" s="54">
        <f t="shared" si="17"/>
        <v>0</v>
      </c>
      <c r="EQ16" s="54">
        <f t="shared" si="18"/>
        <v>0</v>
      </c>
      <c r="ER16" s="54">
        <f t="shared" si="19"/>
        <v>0</v>
      </c>
      <c r="ES16" s="54">
        <f t="shared" si="20"/>
        <v>0</v>
      </c>
      <c r="ET16" s="54">
        <f t="shared" si="21"/>
        <v>0</v>
      </c>
    </row>
    <row r="17" spans="1:150" ht="15.75" customHeight="1" x14ac:dyDescent="0.25">
      <c r="A17" s="21" t="s">
        <v>19</v>
      </c>
      <c r="B17" s="19" t="s">
        <v>19</v>
      </c>
      <c r="D17" s="20" t="s">
        <v>53</v>
      </c>
      <c r="E17" s="16"/>
      <c r="F17" s="16"/>
      <c r="G17" s="16"/>
      <c r="H17" s="55" t="s">
        <v>15</v>
      </c>
      <c r="I17" s="16"/>
      <c r="J17" s="17"/>
      <c r="K17" s="16"/>
      <c r="L17" s="16"/>
      <c r="M17" s="55" t="s">
        <v>82</v>
      </c>
      <c r="N17" s="16"/>
      <c r="O17" s="17"/>
      <c r="P17" s="16"/>
      <c r="Q17" s="16"/>
      <c r="R17" s="30"/>
      <c r="S17" s="16"/>
      <c r="T17" s="16"/>
      <c r="U17" s="16"/>
      <c r="V17" s="16"/>
      <c r="W17" s="55" t="s">
        <v>82</v>
      </c>
      <c r="X17" s="16"/>
      <c r="Y17" s="24"/>
      <c r="Z17" s="16"/>
      <c r="AA17" s="16"/>
      <c r="AB17" s="16"/>
      <c r="AC17" s="55" t="s">
        <v>15</v>
      </c>
      <c r="AD17" s="16"/>
      <c r="AE17" s="24"/>
      <c r="AF17" s="16"/>
      <c r="AG17" s="58" t="s">
        <v>83</v>
      </c>
      <c r="AH17" s="16"/>
      <c r="AI17" s="24"/>
      <c r="AJ17" s="16"/>
      <c r="AK17" s="16"/>
      <c r="AL17" s="55" t="s">
        <v>82</v>
      </c>
      <c r="AM17" s="16"/>
      <c r="AN17" s="16"/>
      <c r="AO17" s="16"/>
      <c r="AP17" s="16"/>
      <c r="AQ17" s="17"/>
      <c r="AR17" s="16"/>
      <c r="AS17" s="16"/>
      <c r="AT17" s="16"/>
      <c r="AU17" s="16"/>
      <c r="AV17" s="16"/>
      <c r="AW17" s="16"/>
      <c r="AX17" s="55" t="s">
        <v>82</v>
      </c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55" t="s">
        <v>82</v>
      </c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66" t="s">
        <v>88</v>
      </c>
      <c r="CD17" s="16"/>
      <c r="CE17" s="49"/>
      <c r="CF17" s="63" t="s">
        <v>86</v>
      </c>
      <c r="CG17" s="16"/>
      <c r="CH17" s="16"/>
      <c r="CI17" s="65" t="s">
        <v>82</v>
      </c>
      <c r="CJ17" s="48"/>
      <c r="CK17" s="55" t="s">
        <v>82</v>
      </c>
      <c r="CL17" s="16"/>
      <c r="CM17" s="16"/>
      <c r="CN17" s="16"/>
      <c r="CO17" s="66" t="s">
        <v>88</v>
      </c>
      <c r="CP17" s="53"/>
      <c r="CQ17" s="16"/>
      <c r="CR17" s="16"/>
      <c r="CS17" s="16"/>
      <c r="CT17" s="16"/>
      <c r="CU17" s="16"/>
      <c r="CV17" s="16"/>
      <c r="CW17" s="61" t="s">
        <v>3</v>
      </c>
      <c r="CX17" s="48"/>
      <c r="CY17" s="16"/>
      <c r="CZ17" s="17"/>
      <c r="DA17" s="17"/>
      <c r="DB17" s="17"/>
      <c r="DC17" s="17"/>
      <c r="DD17" s="17"/>
      <c r="DE17" s="17"/>
      <c r="DF17" s="55" t="s">
        <v>82</v>
      </c>
      <c r="DG17" s="58" t="s">
        <v>83</v>
      </c>
      <c r="DH17" s="17"/>
      <c r="DI17" s="17"/>
      <c r="DJ17" s="17"/>
      <c r="DK17" s="17"/>
      <c r="DL17" s="17"/>
      <c r="DM17" s="55" t="s">
        <v>15</v>
      </c>
      <c r="DN17" s="55" t="s">
        <v>82</v>
      </c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54">
        <f t="shared" si="0"/>
        <v>1</v>
      </c>
      <c r="DZ17" s="54">
        <f t="shared" si="1"/>
        <v>9</v>
      </c>
      <c r="EA17" s="54">
        <f t="shared" si="2"/>
        <v>0</v>
      </c>
      <c r="EB17" s="54">
        <f t="shared" si="3"/>
        <v>0</v>
      </c>
      <c r="EC17" s="54">
        <f t="shared" si="4"/>
        <v>0</v>
      </c>
      <c r="ED17" s="54">
        <f t="shared" si="5"/>
        <v>0</v>
      </c>
      <c r="EE17" s="54">
        <f>COUNTIF(J17:ED17,"ГЕО")</f>
        <v>0</v>
      </c>
      <c r="EF17" s="54">
        <f t="shared" si="7"/>
        <v>0</v>
      </c>
      <c r="EG17" s="54">
        <f t="shared" si="8"/>
        <v>0</v>
      </c>
      <c r="EH17" s="54">
        <f t="shared" si="9"/>
        <v>0</v>
      </c>
      <c r="EI17" s="54">
        <f t="shared" si="10"/>
        <v>0</v>
      </c>
      <c r="EJ17" s="54">
        <f>COUNTIF(O17:EI17,"ХИМ")</f>
        <v>0</v>
      </c>
      <c r="EK17" s="54">
        <f>COUNTIF(O17:EJ17,"АНГ")</f>
        <v>3</v>
      </c>
      <c r="EL17" s="54">
        <f t="shared" si="13"/>
        <v>0</v>
      </c>
      <c r="EM17" s="54">
        <f t="shared" si="14"/>
        <v>0</v>
      </c>
      <c r="EN17" s="54">
        <f t="shared" si="15"/>
        <v>2</v>
      </c>
      <c r="EO17" s="54">
        <f t="shared" si="16"/>
        <v>0</v>
      </c>
      <c r="EP17" s="54">
        <f t="shared" si="17"/>
        <v>0</v>
      </c>
      <c r="EQ17" s="54">
        <f t="shared" si="18"/>
        <v>0</v>
      </c>
      <c r="ER17" s="54">
        <f t="shared" si="19"/>
        <v>0</v>
      </c>
      <c r="ES17" s="54">
        <f t="shared" si="20"/>
        <v>0</v>
      </c>
      <c r="ET17" s="54">
        <f t="shared" si="21"/>
        <v>0</v>
      </c>
    </row>
    <row r="18" spans="1:150" ht="15.75" customHeight="1" x14ac:dyDescent="0.25">
      <c r="A18" s="21" t="s">
        <v>54</v>
      </c>
      <c r="B18" s="19" t="s">
        <v>12</v>
      </c>
      <c r="D18" s="20" t="s">
        <v>55</v>
      </c>
      <c r="E18" s="16"/>
      <c r="F18" s="16"/>
      <c r="G18" s="16"/>
      <c r="H18" s="55" t="s">
        <v>15</v>
      </c>
      <c r="I18" s="16"/>
      <c r="J18" s="16"/>
      <c r="K18" s="28"/>
      <c r="L18" s="16"/>
      <c r="M18" s="16"/>
      <c r="N18" s="55" t="s">
        <v>82</v>
      </c>
      <c r="O18" s="16"/>
      <c r="P18" s="28"/>
      <c r="Q18" s="28"/>
      <c r="R18" s="30"/>
      <c r="S18" s="16"/>
      <c r="T18" s="29"/>
      <c r="U18" s="16"/>
      <c r="V18" s="16"/>
      <c r="W18" s="16"/>
      <c r="X18" s="55" t="s">
        <v>82</v>
      </c>
      <c r="Y18" s="24"/>
      <c r="Z18" s="16"/>
      <c r="AA18" s="16"/>
      <c r="AB18" s="16"/>
      <c r="AC18" s="55" t="s">
        <v>15</v>
      </c>
      <c r="AD18" s="16"/>
      <c r="AE18" s="24"/>
      <c r="AF18" s="16"/>
      <c r="AG18" s="58" t="s">
        <v>83</v>
      </c>
      <c r="AH18" s="16"/>
      <c r="AI18" s="24"/>
      <c r="AJ18" s="29"/>
      <c r="AK18" s="55" t="s">
        <v>82</v>
      </c>
      <c r="AL18" s="16"/>
      <c r="AM18" s="16"/>
      <c r="AN18" s="16"/>
      <c r="AO18" s="16"/>
      <c r="AP18" s="16"/>
      <c r="AQ18" s="17"/>
      <c r="AR18" s="16"/>
      <c r="AS18" s="16"/>
      <c r="AT18" s="16"/>
      <c r="AU18" s="16"/>
      <c r="AV18" s="16"/>
      <c r="AW18" s="16"/>
      <c r="AX18" s="16"/>
      <c r="AY18" s="16"/>
      <c r="AZ18" s="55" t="s">
        <v>82</v>
      </c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55" t="s">
        <v>82</v>
      </c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66" t="s">
        <v>88</v>
      </c>
      <c r="CD18" s="16"/>
      <c r="CE18" s="49"/>
      <c r="CF18" s="63" t="s">
        <v>86</v>
      </c>
      <c r="CG18" s="16"/>
      <c r="CH18" s="16"/>
      <c r="CI18" s="65" t="s">
        <v>82</v>
      </c>
      <c r="CJ18" s="48"/>
      <c r="CK18" s="16"/>
      <c r="CL18" s="16"/>
      <c r="CM18" s="16"/>
      <c r="CN18" s="16"/>
      <c r="CO18" s="66" t="s">
        <v>88</v>
      </c>
      <c r="CP18" s="53"/>
      <c r="CQ18" s="55" t="s">
        <v>82</v>
      </c>
      <c r="CR18" s="16"/>
      <c r="CS18" s="16"/>
      <c r="CT18" s="16"/>
      <c r="CU18" s="16"/>
      <c r="CV18" s="16"/>
      <c r="CW18" s="61" t="s">
        <v>3</v>
      </c>
      <c r="CX18" s="48"/>
      <c r="CY18" s="16"/>
      <c r="CZ18" s="17"/>
      <c r="DA18" s="17"/>
      <c r="DB18" s="17"/>
      <c r="DC18" s="17"/>
      <c r="DD18" s="17"/>
      <c r="DE18" s="17"/>
      <c r="DF18" s="17"/>
      <c r="DG18" s="58" t="s">
        <v>83</v>
      </c>
      <c r="DH18" s="17"/>
      <c r="DI18" s="17"/>
      <c r="DJ18" s="17"/>
      <c r="DK18" s="55" t="s">
        <v>82</v>
      </c>
      <c r="DL18" s="17"/>
      <c r="DM18" s="55" t="s">
        <v>15</v>
      </c>
      <c r="DN18" s="17"/>
      <c r="DO18" s="17"/>
      <c r="DP18" s="17"/>
      <c r="DQ18" s="17"/>
      <c r="DR18" s="17"/>
      <c r="DS18" s="17"/>
      <c r="DT18" s="55" t="s">
        <v>82</v>
      </c>
      <c r="DU18" s="17"/>
      <c r="DV18" s="17"/>
      <c r="DW18" s="17"/>
      <c r="DX18" s="17"/>
      <c r="DY18" s="54">
        <f t="shared" si="0"/>
        <v>1</v>
      </c>
      <c r="DZ18" s="54">
        <f t="shared" si="1"/>
        <v>9</v>
      </c>
      <c r="EA18" s="54">
        <f t="shared" si="2"/>
        <v>0</v>
      </c>
      <c r="EB18" s="54">
        <f t="shared" si="3"/>
        <v>0</v>
      </c>
      <c r="EC18" s="54">
        <f t="shared" si="4"/>
        <v>0</v>
      </c>
      <c r="ED18" s="54">
        <f t="shared" si="5"/>
        <v>0</v>
      </c>
      <c r="EE18" s="54">
        <f t="shared" ref="EE18:EE27" si="22">COUNTIF(K18:ED18,"ГЕО")</f>
        <v>0</v>
      </c>
      <c r="EF18" s="54">
        <f t="shared" si="7"/>
        <v>0</v>
      </c>
      <c r="EG18" s="54">
        <f t="shared" si="8"/>
        <v>0</v>
      </c>
      <c r="EH18" s="54">
        <f t="shared" si="9"/>
        <v>0</v>
      </c>
      <c r="EI18" s="54">
        <f t="shared" si="10"/>
        <v>0</v>
      </c>
      <c r="EJ18" s="54">
        <f t="shared" ref="EJ18:EJ27" si="23">COUNTIF(P18:EI18,"ХИМ")</f>
        <v>0</v>
      </c>
      <c r="EK18" s="54">
        <f t="shared" ref="EK18:EK27" si="24">COUNTIF(Q18:EJ18,"АНГ")</f>
        <v>3</v>
      </c>
      <c r="EL18" s="54">
        <f t="shared" si="13"/>
        <v>0</v>
      </c>
      <c r="EM18" s="54">
        <f t="shared" si="14"/>
        <v>0</v>
      </c>
      <c r="EN18" s="54">
        <f t="shared" si="15"/>
        <v>2</v>
      </c>
      <c r="EO18" s="54">
        <f t="shared" si="16"/>
        <v>0</v>
      </c>
      <c r="EP18" s="54">
        <f t="shared" si="17"/>
        <v>0</v>
      </c>
      <c r="EQ18" s="54">
        <f t="shared" si="18"/>
        <v>0</v>
      </c>
      <c r="ER18" s="54">
        <f t="shared" si="19"/>
        <v>0</v>
      </c>
      <c r="ES18" s="54">
        <f t="shared" si="20"/>
        <v>0</v>
      </c>
      <c r="ET18" s="54">
        <f t="shared" si="21"/>
        <v>0</v>
      </c>
    </row>
    <row r="19" spans="1:150" ht="15.75" customHeight="1" x14ac:dyDescent="0.25">
      <c r="A19" s="21" t="s">
        <v>56</v>
      </c>
      <c r="B19" s="19" t="s">
        <v>7</v>
      </c>
      <c r="D19" s="20" t="s">
        <v>57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55" t="s">
        <v>13</v>
      </c>
      <c r="R19" s="57" t="s">
        <v>84</v>
      </c>
      <c r="S19" s="16"/>
      <c r="T19" s="55" t="s">
        <v>6</v>
      </c>
      <c r="U19" s="16"/>
      <c r="V19" s="55" t="s">
        <v>82</v>
      </c>
      <c r="W19" s="16"/>
      <c r="X19" s="16"/>
      <c r="Y19" s="16"/>
      <c r="Z19" s="16"/>
      <c r="AA19" s="16"/>
      <c r="AB19" s="58" t="s">
        <v>83</v>
      </c>
      <c r="AC19" s="16"/>
      <c r="AD19" s="19"/>
      <c r="AE19" s="16"/>
      <c r="AF19" s="16"/>
      <c r="AG19" s="16"/>
      <c r="AH19" s="55" t="s">
        <v>15</v>
      </c>
      <c r="AI19" s="57" t="s">
        <v>84</v>
      </c>
      <c r="AJ19" s="16"/>
      <c r="AK19" s="16"/>
      <c r="AL19" s="16"/>
      <c r="AM19" s="16"/>
      <c r="AO19" s="55" t="s">
        <v>6</v>
      </c>
      <c r="AP19" s="16"/>
      <c r="AQ19" s="16"/>
      <c r="AR19" s="16"/>
      <c r="AS19" s="55" t="s">
        <v>82</v>
      </c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57" t="s">
        <v>84</v>
      </c>
      <c r="BF19" s="68" t="s">
        <v>15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48"/>
      <c r="CE19" s="66" t="s">
        <v>88</v>
      </c>
      <c r="CF19" s="16"/>
      <c r="CG19" s="16"/>
      <c r="CH19" s="63" t="s">
        <v>82</v>
      </c>
      <c r="CI19" s="16"/>
      <c r="CJ19" s="66" t="s">
        <v>88</v>
      </c>
      <c r="CK19" s="16"/>
      <c r="CL19" s="48"/>
      <c r="CM19" s="16"/>
      <c r="CN19" s="16"/>
      <c r="CO19" s="61" t="s">
        <v>3</v>
      </c>
      <c r="CP19" s="68" t="s">
        <v>10</v>
      </c>
      <c r="CQ19" s="55" t="s">
        <v>15</v>
      </c>
      <c r="CR19" s="55" t="s">
        <v>89</v>
      </c>
      <c r="CS19" s="57" t="s">
        <v>85</v>
      </c>
      <c r="CT19" s="16"/>
      <c r="CU19" s="16"/>
      <c r="CV19" s="57" t="s">
        <v>84</v>
      </c>
      <c r="CW19" s="65" t="s">
        <v>82</v>
      </c>
      <c r="CX19" s="55" t="s">
        <v>82</v>
      </c>
      <c r="CY19" s="16"/>
      <c r="CZ19" s="17"/>
      <c r="DA19" s="17"/>
      <c r="DB19" s="17"/>
      <c r="DC19" s="17"/>
      <c r="DD19" s="17"/>
      <c r="DE19" s="57" t="s">
        <v>84</v>
      </c>
      <c r="DF19" s="17"/>
      <c r="DG19" s="17"/>
      <c r="DH19" s="16"/>
      <c r="DI19" s="17"/>
      <c r="DJ19" s="17"/>
      <c r="DK19" s="17"/>
      <c r="DL19" s="17"/>
      <c r="DM19" s="17"/>
      <c r="DN19" s="17"/>
      <c r="DO19" s="17"/>
      <c r="DP19" s="17"/>
      <c r="DQ19" s="55" t="s">
        <v>82</v>
      </c>
      <c r="DR19" s="17"/>
      <c r="DS19" s="57" t="s">
        <v>84</v>
      </c>
      <c r="DT19" s="55" t="s">
        <v>89</v>
      </c>
      <c r="DU19" s="17"/>
      <c r="DV19" s="17"/>
      <c r="DW19" s="17"/>
      <c r="DX19" s="17"/>
      <c r="DY19" s="54">
        <f t="shared" si="0"/>
        <v>1</v>
      </c>
      <c r="DZ19" s="54">
        <f t="shared" si="1"/>
        <v>6</v>
      </c>
      <c r="EA19" s="54">
        <f t="shared" si="2"/>
        <v>6</v>
      </c>
      <c r="EB19" s="54">
        <f t="shared" si="3"/>
        <v>3</v>
      </c>
      <c r="EC19" s="54">
        <f t="shared" si="4"/>
        <v>0</v>
      </c>
      <c r="ED19" s="54">
        <f t="shared" si="5"/>
        <v>0</v>
      </c>
      <c r="EE19" s="54">
        <f t="shared" si="22"/>
        <v>0</v>
      </c>
      <c r="EF19" s="54">
        <f t="shared" si="7"/>
        <v>1</v>
      </c>
      <c r="EG19" s="54">
        <f t="shared" si="8"/>
        <v>0</v>
      </c>
      <c r="EH19" s="54">
        <f t="shared" si="9"/>
        <v>0</v>
      </c>
      <c r="EI19" s="54">
        <f t="shared" si="10"/>
        <v>3</v>
      </c>
      <c r="EJ19" s="54">
        <f t="shared" si="23"/>
        <v>0</v>
      </c>
      <c r="EK19" s="54">
        <f t="shared" si="24"/>
        <v>3</v>
      </c>
      <c r="EL19" s="54">
        <f t="shared" si="13"/>
        <v>0</v>
      </c>
      <c r="EM19" s="54">
        <f t="shared" si="14"/>
        <v>0</v>
      </c>
      <c r="EN19" s="54">
        <f t="shared" si="15"/>
        <v>1</v>
      </c>
      <c r="EO19" s="54">
        <f t="shared" si="16"/>
        <v>0</v>
      </c>
      <c r="EP19" s="54">
        <f t="shared" si="17"/>
        <v>0</v>
      </c>
      <c r="EQ19" s="54">
        <f t="shared" si="18"/>
        <v>0</v>
      </c>
      <c r="ER19" s="54">
        <f t="shared" si="19"/>
        <v>0</v>
      </c>
      <c r="ES19" s="54">
        <f t="shared" si="20"/>
        <v>0</v>
      </c>
      <c r="ET19" s="54">
        <f t="shared" si="21"/>
        <v>0</v>
      </c>
    </row>
    <row r="20" spans="1:150" ht="15.75" customHeight="1" x14ac:dyDescent="0.25">
      <c r="A20" s="21" t="s">
        <v>58</v>
      </c>
      <c r="B20" s="19" t="s">
        <v>4</v>
      </c>
      <c r="D20" s="20" t="s">
        <v>59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5" t="s">
        <v>13</v>
      </c>
      <c r="R20" s="57" t="s">
        <v>84</v>
      </c>
      <c r="S20" s="16"/>
      <c r="T20" s="50"/>
      <c r="U20" s="16"/>
      <c r="V20" s="16"/>
      <c r="W20" s="55" t="s">
        <v>82</v>
      </c>
      <c r="X20" s="58" t="s">
        <v>83</v>
      </c>
      <c r="Y20" s="16"/>
      <c r="Z20" s="16"/>
      <c r="AA20" s="16"/>
      <c r="AB20" s="55" t="s">
        <v>6</v>
      </c>
      <c r="AC20" s="16"/>
      <c r="AD20" s="19"/>
      <c r="AE20" s="16"/>
      <c r="AF20" s="16"/>
      <c r="AG20" s="55" t="s">
        <v>15</v>
      </c>
      <c r="AH20" s="16"/>
      <c r="AI20" s="57" t="s">
        <v>84</v>
      </c>
      <c r="AJ20" s="29"/>
      <c r="AK20" s="16"/>
      <c r="AL20" s="16"/>
      <c r="AM20" s="16"/>
      <c r="AN20" s="16"/>
      <c r="AO20" s="16"/>
      <c r="AP20" s="16"/>
      <c r="AQ20" s="16"/>
      <c r="AR20" s="55" t="s">
        <v>82</v>
      </c>
      <c r="AS20" s="16"/>
      <c r="AT20" s="55" t="s">
        <v>6</v>
      </c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57" t="s">
        <v>84</v>
      </c>
      <c r="BF20" s="68" t="s">
        <v>15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63" t="s">
        <v>82</v>
      </c>
      <c r="CE20" s="66" t="s">
        <v>88</v>
      </c>
      <c r="CF20" s="16"/>
      <c r="CG20" s="16"/>
      <c r="CH20" s="16"/>
      <c r="CI20" s="16"/>
      <c r="CJ20" s="66" t="s">
        <v>88</v>
      </c>
      <c r="CK20" s="55" t="s">
        <v>6</v>
      </c>
      <c r="CL20" s="48"/>
      <c r="CM20" s="16"/>
      <c r="CN20" s="16"/>
      <c r="CO20" s="61" t="s">
        <v>3</v>
      </c>
      <c r="CP20" s="68" t="s">
        <v>10</v>
      </c>
      <c r="CQ20" s="55" t="s">
        <v>15</v>
      </c>
      <c r="CR20" s="81" t="s">
        <v>89</v>
      </c>
      <c r="CS20" s="16"/>
      <c r="CT20" s="58" t="s">
        <v>83</v>
      </c>
      <c r="CU20" s="55" t="s">
        <v>82</v>
      </c>
      <c r="CV20" s="57" t="s">
        <v>84</v>
      </c>
      <c r="CW20" s="65" t="s">
        <v>82</v>
      </c>
      <c r="CX20" s="16"/>
      <c r="CY20" s="16"/>
      <c r="CZ20" s="17"/>
      <c r="DA20" s="17"/>
      <c r="DB20" s="17"/>
      <c r="DC20" s="17"/>
      <c r="DD20" s="16"/>
      <c r="DE20" s="57" t="s">
        <v>84</v>
      </c>
      <c r="DF20" s="17"/>
      <c r="DG20" s="17"/>
      <c r="DH20" s="17"/>
      <c r="DI20" s="17"/>
      <c r="DJ20" s="17"/>
      <c r="DK20" s="17"/>
      <c r="DL20" s="17"/>
      <c r="DM20" s="55" t="s">
        <v>82</v>
      </c>
      <c r="DN20" s="17"/>
      <c r="DO20" s="17"/>
      <c r="DP20" s="17"/>
      <c r="DQ20" s="17"/>
      <c r="DR20" s="17"/>
      <c r="DS20" s="57" t="s">
        <v>84</v>
      </c>
      <c r="DT20" s="81" t="s">
        <v>89</v>
      </c>
      <c r="DU20" s="17"/>
      <c r="DV20" s="17"/>
      <c r="DW20" s="17"/>
      <c r="DX20" s="17"/>
      <c r="DY20" s="54">
        <f t="shared" si="0"/>
        <v>1</v>
      </c>
      <c r="DZ20" s="54">
        <f t="shared" si="1"/>
        <v>6</v>
      </c>
      <c r="EA20" s="54">
        <f t="shared" si="2"/>
        <v>6</v>
      </c>
      <c r="EB20" s="54">
        <f t="shared" si="3"/>
        <v>3</v>
      </c>
      <c r="EC20" s="54">
        <f t="shared" si="4"/>
        <v>0</v>
      </c>
      <c r="ED20" s="54">
        <f t="shared" si="5"/>
        <v>0</v>
      </c>
      <c r="EE20" s="54">
        <f t="shared" si="22"/>
        <v>0</v>
      </c>
      <c r="EF20" s="54">
        <f t="shared" si="7"/>
        <v>1</v>
      </c>
      <c r="EG20" s="54">
        <f t="shared" si="8"/>
        <v>0</v>
      </c>
      <c r="EH20" s="54">
        <f t="shared" si="9"/>
        <v>0</v>
      </c>
      <c r="EI20" s="54">
        <f t="shared" si="10"/>
        <v>3</v>
      </c>
      <c r="EJ20" s="54">
        <f t="shared" si="23"/>
        <v>0</v>
      </c>
      <c r="EK20" s="54">
        <f t="shared" si="24"/>
        <v>3</v>
      </c>
      <c r="EL20" s="54">
        <f t="shared" si="13"/>
        <v>0</v>
      </c>
      <c r="EM20" s="54">
        <f t="shared" si="14"/>
        <v>0</v>
      </c>
      <c r="EN20" s="54">
        <f t="shared" si="15"/>
        <v>2</v>
      </c>
      <c r="EO20" s="54">
        <f t="shared" si="16"/>
        <v>0</v>
      </c>
      <c r="EP20" s="54">
        <f t="shared" si="17"/>
        <v>0</v>
      </c>
      <c r="EQ20" s="54">
        <f t="shared" si="18"/>
        <v>0</v>
      </c>
      <c r="ER20" s="54">
        <f t="shared" si="19"/>
        <v>0</v>
      </c>
      <c r="ES20" s="54">
        <f t="shared" si="20"/>
        <v>0</v>
      </c>
      <c r="ET20" s="54">
        <f t="shared" si="21"/>
        <v>0</v>
      </c>
    </row>
    <row r="21" spans="1:150" ht="15.75" customHeight="1" x14ac:dyDescent="0.25">
      <c r="A21" s="21" t="s">
        <v>60</v>
      </c>
      <c r="B21" s="19" t="s">
        <v>22</v>
      </c>
      <c r="D21" s="20" t="s">
        <v>61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55" t="s">
        <v>13</v>
      </c>
      <c r="R21" s="57" t="s">
        <v>84</v>
      </c>
      <c r="S21" s="58" t="s">
        <v>83</v>
      </c>
      <c r="T21" s="24"/>
      <c r="U21" s="16"/>
      <c r="V21" s="55" t="s">
        <v>82</v>
      </c>
      <c r="W21" s="16"/>
      <c r="X21" s="16"/>
      <c r="Y21" s="16"/>
      <c r="Z21" s="16"/>
      <c r="AA21" s="16"/>
      <c r="AB21" s="55" t="s">
        <v>15</v>
      </c>
      <c r="AC21" s="55" t="s">
        <v>6</v>
      </c>
      <c r="AD21" s="19"/>
      <c r="AE21" s="29"/>
      <c r="AF21" s="16"/>
      <c r="AG21" s="16"/>
      <c r="AH21" s="16"/>
      <c r="AI21" s="57" t="s">
        <v>84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55" t="s">
        <v>82</v>
      </c>
      <c r="AT21" s="55" t="s">
        <v>6</v>
      </c>
      <c r="AU21" s="16"/>
      <c r="AV21" s="16"/>
      <c r="AW21" s="16"/>
      <c r="AX21" s="16"/>
      <c r="AY21" s="16"/>
      <c r="AZ21" s="55" t="s">
        <v>15</v>
      </c>
      <c r="BA21" s="16"/>
      <c r="BB21" s="16"/>
      <c r="BC21" s="16"/>
      <c r="BD21" s="16"/>
      <c r="BE21" s="57" t="s">
        <v>84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48"/>
      <c r="CE21" s="66" t="s">
        <v>88</v>
      </c>
      <c r="CF21" s="16"/>
      <c r="CG21" s="16"/>
      <c r="CH21" s="63" t="s">
        <v>82</v>
      </c>
      <c r="CI21" s="16"/>
      <c r="CJ21" s="66" t="s">
        <v>88</v>
      </c>
      <c r="CK21" s="55" t="s">
        <v>15</v>
      </c>
      <c r="CL21" s="48"/>
      <c r="CM21" s="16"/>
      <c r="CN21" s="16"/>
      <c r="CO21" s="61" t="s">
        <v>3</v>
      </c>
      <c r="CP21" s="68" t="s">
        <v>10</v>
      </c>
      <c r="CQ21" s="55" t="s">
        <v>6</v>
      </c>
      <c r="CR21" s="81" t="s">
        <v>89</v>
      </c>
      <c r="CS21" s="31"/>
      <c r="CT21" s="16"/>
      <c r="CU21" s="16"/>
      <c r="CV21" s="57" t="s">
        <v>84</v>
      </c>
      <c r="CW21" s="65" t="s">
        <v>82</v>
      </c>
      <c r="CX21" s="55" t="s">
        <v>82</v>
      </c>
      <c r="CY21" s="16"/>
      <c r="CZ21" s="17"/>
      <c r="DA21" s="17"/>
      <c r="DB21" s="17"/>
      <c r="DC21" s="17"/>
      <c r="DD21" s="17"/>
      <c r="DE21" s="57" t="s">
        <v>84</v>
      </c>
      <c r="DF21" s="17"/>
      <c r="DG21" s="17"/>
      <c r="DH21" s="16"/>
      <c r="DI21" s="17"/>
      <c r="DJ21" s="17"/>
      <c r="DK21" s="17"/>
      <c r="DL21" s="17"/>
      <c r="DM21" s="17"/>
      <c r="DN21" s="17"/>
      <c r="DO21" s="17"/>
      <c r="DP21" s="17"/>
      <c r="DQ21" s="55" t="s">
        <v>82</v>
      </c>
      <c r="DR21" s="17"/>
      <c r="DS21" s="57" t="s">
        <v>84</v>
      </c>
      <c r="DT21" s="81" t="s">
        <v>89</v>
      </c>
      <c r="DU21" s="17"/>
      <c r="DV21" s="17"/>
      <c r="DW21" s="17"/>
      <c r="DX21" s="17"/>
      <c r="DY21" s="54">
        <f t="shared" si="0"/>
        <v>1</v>
      </c>
      <c r="DZ21" s="54">
        <f t="shared" si="1"/>
        <v>6</v>
      </c>
      <c r="EA21" s="54">
        <f t="shared" si="2"/>
        <v>6</v>
      </c>
      <c r="EB21" s="54">
        <f t="shared" si="3"/>
        <v>3</v>
      </c>
      <c r="EC21" s="54">
        <f t="shared" si="4"/>
        <v>0</v>
      </c>
      <c r="ED21" s="54">
        <f t="shared" si="5"/>
        <v>0</v>
      </c>
      <c r="EE21" s="54">
        <f t="shared" si="22"/>
        <v>0</v>
      </c>
      <c r="EF21" s="54">
        <f t="shared" si="7"/>
        <v>1</v>
      </c>
      <c r="EG21" s="54">
        <f t="shared" si="8"/>
        <v>0</v>
      </c>
      <c r="EH21" s="54">
        <f t="shared" si="9"/>
        <v>0</v>
      </c>
      <c r="EI21" s="54">
        <f t="shared" si="10"/>
        <v>3</v>
      </c>
      <c r="EJ21" s="54">
        <f t="shared" si="23"/>
        <v>0</v>
      </c>
      <c r="EK21" s="54">
        <f t="shared" si="24"/>
        <v>3</v>
      </c>
      <c r="EL21" s="54">
        <f t="shared" si="13"/>
        <v>0</v>
      </c>
      <c r="EM21" s="54">
        <f t="shared" si="14"/>
        <v>0</v>
      </c>
      <c r="EN21" s="54">
        <f t="shared" si="15"/>
        <v>0</v>
      </c>
      <c r="EO21" s="54">
        <f t="shared" si="16"/>
        <v>0</v>
      </c>
      <c r="EP21" s="54">
        <f t="shared" si="17"/>
        <v>0</v>
      </c>
      <c r="EQ21" s="54">
        <f t="shared" si="18"/>
        <v>0</v>
      </c>
      <c r="ER21" s="54">
        <f t="shared" si="19"/>
        <v>0</v>
      </c>
      <c r="ES21" s="54">
        <f t="shared" si="20"/>
        <v>0</v>
      </c>
      <c r="ET21" s="54">
        <f t="shared" si="21"/>
        <v>0</v>
      </c>
    </row>
    <row r="22" spans="1:150" ht="15.75" customHeight="1" x14ac:dyDescent="0.25">
      <c r="A22" s="21" t="s">
        <v>62</v>
      </c>
      <c r="B22" s="19" t="s">
        <v>13</v>
      </c>
      <c r="D22" s="20" t="s">
        <v>63</v>
      </c>
      <c r="E22" s="16"/>
      <c r="F22" s="16"/>
      <c r="G22" s="16"/>
      <c r="H22" s="16"/>
      <c r="I22" s="16"/>
      <c r="J22" s="55" t="s">
        <v>82</v>
      </c>
      <c r="K22" s="16"/>
      <c r="L22" s="57" t="s">
        <v>84</v>
      </c>
      <c r="M22" s="16"/>
      <c r="N22" s="16"/>
      <c r="O22" s="16"/>
      <c r="P22" s="57" t="s">
        <v>85</v>
      </c>
      <c r="Q22" s="16"/>
      <c r="R22" s="24"/>
      <c r="S22" s="16"/>
      <c r="T22" s="16"/>
      <c r="U22" s="16"/>
      <c r="V22" s="16"/>
      <c r="W22" s="24"/>
      <c r="X22" s="24"/>
      <c r="Y22" s="24"/>
      <c r="Z22" s="24"/>
      <c r="AA22" s="24"/>
      <c r="AB22" s="55" t="s">
        <v>14</v>
      </c>
      <c r="AC22" s="16"/>
      <c r="AD22" s="32"/>
      <c r="AE22" s="24"/>
      <c r="AF22" s="16"/>
      <c r="AG22" s="16"/>
      <c r="AH22" s="24"/>
      <c r="AI22" s="57" t="s">
        <v>84</v>
      </c>
      <c r="AJ22" s="16"/>
      <c r="AK22" s="16"/>
      <c r="AL22" s="55" t="s">
        <v>15</v>
      </c>
      <c r="AM22" s="55" t="s">
        <v>82</v>
      </c>
      <c r="AN22" s="16"/>
      <c r="AO22" s="51"/>
      <c r="AP22" s="16"/>
      <c r="AQ22" s="16"/>
      <c r="AR22" s="55" t="s">
        <v>89</v>
      </c>
      <c r="AS22" s="16"/>
      <c r="AT22" s="16"/>
      <c r="AU22" s="16"/>
      <c r="AV22" s="16"/>
      <c r="AW22" s="16"/>
      <c r="AX22" s="57" t="s">
        <v>85</v>
      </c>
      <c r="AY22" s="16"/>
      <c r="AZ22" s="55" t="s">
        <v>15</v>
      </c>
      <c r="BA22" s="16"/>
      <c r="BB22" s="16"/>
      <c r="BC22" s="57" t="s">
        <v>84</v>
      </c>
      <c r="BD22" s="55" t="s">
        <v>82</v>
      </c>
      <c r="BE22" s="16"/>
      <c r="BF22" s="55" t="s">
        <v>14</v>
      </c>
      <c r="BG22" s="16"/>
      <c r="BH22" s="16"/>
      <c r="BI22" s="16"/>
      <c r="BJ22" s="55" t="s">
        <v>89</v>
      </c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48"/>
      <c r="BZ22" s="16"/>
      <c r="CA22" s="16"/>
      <c r="CB22" s="16"/>
      <c r="CC22" s="16"/>
      <c r="CD22" s="63" t="s">
        <v>82</v>
      </c>
      <c r="CE22" s="63"/>
      <c r="CF22" s="16"/>
      <c r="CG22" s="16"/>
      <c r="CH22" s="57" t="s">
        <v>84</v>
      </c>
      <c r="CI22" s="66" t="s">
        <v>88</v>
      </c>
      <c r="CJ22" s="48" t="s">
        <v>86</v>
      </c>
      <c r="CK22" s="16"/>
      <c r="CL22" s="16"/>
      <c r="CM22" s="16"/>
      <c r="CN22" s="16"/>
      <c r="CO22" s="16"/>
      <c r="CP22" s="48"/>
      <c r="CQ22" s="66" t="s">
        <v>88</v>
      </c>
      <c r="CR22" s="55" t="s">
        <v>89</v>
      </c>
      <c r="CS22" s="31"/>
      <c r="CT22" s="16"/>
      <c r="CU22" s="65" t="s">
        <v>82</v>
      </c>
      <c r="CV22" s="57" t="s">
        <v>84</v>
      </c>
      <c r="CW22" s="55" t="s">
        <v>82</v>
      </c>
      <c r="CX22" s="62" t="s">
        <v>3</v>
      </c>
      <c r="CY22" s="16"/>
      <c r="CZ22" s="17"/>
      <c r="DA22" s="55" t="s">
        <v>89</v>
      </c>
      <c r="DB22" s="17"/>
      <c r="DC22" s="17"/>
      <c r="DD22" s="17"/>
      <c r="DE22" s="57" t="s">
        <v>85</v>
      </c>
      <c r="DF22" s="17"/>
      <c r="DG22" s="17"/>
      <c r="DH22" s="17"/>
      <c r="DI22" s="17"/>
      <c r="DJ22" s="17"/>
      <c r="DK22" s="17"/>
      <c r="DL22" s="55" t="s">
        <v>82</v>
      </c>
      <c r="DM22" s="17"/>
      <c r="DN22" s="55" t="s">
        <v>14</v>
      </c>
      <c r="DO22" s="55"/>
      <c r="DP22" s="16"/>
      <c r="DQ22" s="17"/>
      <c r="DR22" s="55" t="s">
        <v>89</v>
      </c>
      <c r="DS22" s="17"/>
      <c r="DT22" s="17"/>
      <c r="DU22" s="57" t="s">
        <v>84</v>
      </c>
      <c r="DV22" s="17"/>
      <c r="DW22" s="17"/>
      <c r="DX22" s="17"/>
      <c r="DY22" s="54">
        <f t="shared" si="0"/>
        <v>1</v>
      </c>
      <c r="DZ22" s="54">
        <f t="shared" si="1"/>
        <v>7</v>
      </c>
      <c r="EA22" s="54">
        <f t="shared" si="2"/>
        <v>6</v>
      </c>
      <c r="EB22" s="54">
        <f t="shared" si="3"/>
        <v>3</v>
      </c>
      <c r="EC22" s="54">
        <f t="shared" si="4"/>
        <v>0</v>
      </c>
      <c r="ED22" s="54">
        <f t="shared" si="5"/>
        <v>0</v>
      </c>
      <c r="EE22" s="54">
        <f t="shared" si="22"/>
        <v>0</v>
      </c>
      <c r="EF22" s="54">
        <f t="shared" si="7"/>
        <v>0</v>
      </c>
      <c r="EG22" s="54">
        <f t="shared" si="8"/>
        <v>0</v>
      </c>
      <c r="EH22" s="54">
        <f t="shared" si="9"/>
        <v>0</v>
      </c>
      <c r="EI22" s="54">
        <f t="shared" si="10"/>
        <v>5</v>
      </c>
      <c r="EJ22" s="54">
        <f t="shared" si="23"/>
        <v>3</v>
      </c>
      <c r="EK22" s="54">
        <f t="shared" si="24"/>
        <v>3</v>
      </c>
      <c r="EL22" s="54">
        <f t="shared" si="13"/>
        <v>0</v>
      </c>
      <c r="EM22" s="54">
        <f t="shared" si="14"/>
        <v>0</v>
      </c>
      <c r="EN22" s="54">
        <f t="shared" si="15"/>
        <v>0</v>
      </c>
      <c r="EO22" s="54">
        <f t="shared" si="16"/>
        <v>0</v>
      </c>
      <c r="EP22" s="54">
        <f t="shared" si="17"/>
        <v>0</v>
      </c>
      <c r="EQ22" s="54">
        <f t="shared" si="18"/>
        <v>0</v>
      </c>
      <c r="ER22" s="54">
        <f t="shared" si="19"/>
        <v>0</v>
      </c>
      <c r="ES22" s="54">
        <f t="shared" si="20"/>
        <v>0</v>
      </c>
      <c r="ET22" s="54">
        <f t="shared" si="21"/>
        <v>0</v>
      </c>
    </row>
    <row r="23" spans="1:150" ht="15.75" customHeight="1" x14ac:dyDescent="0.25">
      <c r="A23" s="21" t="s">
        <v>64</v>
      </c>
      <c r="B23" s="19" t="s">
        <v>20</v>
      </c>
      <c r="D23" s="20" t="s">
        <v>65</v>
      </c>
      <c r="E23" s="16"/>
      <c r="F23" s="16"/>
      <c r="G23" s="16"/>
      <c r="H23" s="55" t="s">
        <v>82</v>
      </c>
      <c r="I23" s="16"/>
      <c r="J23" s="16"/>
      <c r="K23" s="16"/>
      <c r="L23" s="57" t="s">
        <v>84</v>
      </c>
      <c r="M23" s="57" t="s">
        <v>85</v>
      </c>
      <c r="N23" s="16"/>
      <c r="O23" s="16"/>
      <c r="P23" s="16"/>
      <c r="Q23" s="16"/>
      <c r="R23" s="50"/>
      <c r="S23" s="16"/>
      <c r="T23" s="29"/>
      <c r="U23" s="16"/>
      <c r="V23" s="16"/>
      <c r="W23" s="24"/>
      <c r="X23" s="24"/>
      <c r="Y23" s="24"/>
      <c r="Z23" s="24"/>
      <c r="AA23" s="24"/>
      <c r="AB23" s="16"/>
      <c r="AC23" s="16"/>
      <c r="AD23" s="16"/>
      <c r="AE23" s="55" t="s">
        <v>14</v>
      </c>
      <c r="AF23" s="16"/>
      <c r="AG23" s="16"/>
      <c r="AH23" s="57" t="s">
        <v>84</v>
      </c>
      <c r="AI23" s="55" t="s">
        <v>15</v>
      </c>
      <c r="AJ23" s="16"/>
      <c r="AK23" s="55" t="s">
        <v>82</v>
      </c>
      <c r="AL23" s="16"/>
      <c r="AM23" s="16"/>
      <c r="AN23" s="16"/>
      <c r="AO23" s="51"/>
      <c r="AP23" s="16"/>
      <c r="AQ23" s="16"/>
      <c r="AR23" s="81" t="s">
        <v>89</v>
      </c>
      <c r="AS23" s="16"/>
      <c r="AT23" s="16"/>
      <c r="AU23" s="16"/>
      <c r="AV23" s="16"/>
      <c r="AW23" s="16"/>
      <c r="AX23" s="16"/>
      <c r="AY23" s="57" t="s">
        <v>85</v>
      </c>
      <c r="AZ23" s="57" t="s">
        <v>84</v>
      </c>
      <c r="BA23" s="55" t="s">
        <v>15</v>
      </c>
      <c r="BB23" s="16"/>
      <c r="BC23" s="16"/>
      <c r="BD23" s="16"/>
      <c r="BE23" s="16"/>
      <c r="BF23" s="55" t="s">
        <v>82</v>
      </c>
      <c r="BG23" s="16"/>
      <c r="BH23" s="16"/>
      <c r="BI23" s="55" t="s">
        <v>14</v>
      </c>
      <c r="BJ23" s="81" t="s">
        <v>89</v>
      </c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48"/>
      <c r="BZ23" s="16"/>
      <c r="CA23" s="16"/>
      <c r="CB23" s="16"/>
      <c r="CC23" s="16"/>
      <c r="CD23" s="57" t="s">
        <v>84</v>
      </c>
      <c r="CE23" s="16"/>
      <c r="CF23" s="16"/>
      <c r="CG23" s="16"/>
      <c r="CH23" s="16"/>
      <c r="CI23" s="66" t="s">
        <v>88</v>
      </c>
      <c r="CJ23" s="48"/>
      <c r="CK23" s="55" t="s">
        <v>82</v>
      </c>
      <c r="CL23" s="55" t="s">
        <v>15</v>
      </c>
      <c r="CM23" s="16"/>
      <c r="CN23" s="16"/>
      <c r="CO23" s="16"/>
      <c r="CP23" s="47" t="s">
        <v>84</v>
      </c>
      <c r="CQ23" s="66" t="s">
        <v>88</v>
      </c>
      <c r="CR23" s="81" t="s">
        <v>89</v>
      </c>
      <c r="CS23" s="31"/>
      <c r="CT23" s="16"/>
      <c r="CU23" s="65" t="s">
        <v>82</v>
      </c>
      <c r="CV23" s="16"/>
      <c r="CW23" s="16"/>
      <c r="CX23" s="62" t="s">
        <v>3</v>
      </c>
      <c r="CY23" s="16"/>
      <c r="CZ23" s="17"/>
      <c r="DA23" s="81" t="s">
        <v>89</v>
      </c>
      <c r="DB23" s="55" t="s">
        <v>82</v>
      </c>
      <c r="DC23" s="17"/>
      <c r="DD23" s="17"/>
      <c r="DE23" s="17"/>
      <c r="DF23" s="17"/>
      <c r="DG23" s="57" t="s">
        <v>85</v>
      </c>
      <c r="DH23" s="17"/>
      <c r="DI23" s="17"/>
      <c r="DJ23" s="16"/>
      <c r="DK23" s="17"/>
      <c r="DL23" s="17"/>
      <c r="DM23" s="55" t="s">
        <v>14</v>
      </c>
      <c r="DO23" s="17"/>
      <c r="DP23" s="16"/>
      <c r="DQ23" s="55" t="s">
        <v>82</v>
      </c>
      <c r="DR23" s="81" t="s">
        <v>89</v>
      </c>
      <c r="DS23" s="57" t="s">
        <v>84</v>
      </c>
      <c r="DT23" s="17"/>
      <c r="DU23" s="17"/>
      <c r="DV23" s="17"/>
      <c r="DW23" s="17"/>
      <c r="DX23" s="17"/>
      <c r="DY23" s="54">
        <f t="shared" si="0"/>
        <v>1</v>
      </c>
      <c r="DZ23" s="54">
        <f t="shared" si="1"/>
        <v>7</v>
      </c>
      <c r="EA23" s="54">
        <f t="shared" si="2"/>
        <v>6</v>
      </c>
      <c r="EB23" s="54">
        <f t="shared" si="3"/>
        <v>3</v>
      </c>
      <c r="EC23" s="54">
        <f t="shared" si="4"/>
        <v>0</v>
      </c>
      <c r="ED23" s="54">
        <f t="shared" si="5"/>
        <v>0</v>
      </c>
      <c r="EE23" s="54">
        <f t="shared" si="22"/>
        <v>0</v>
      </c>
      <c r="EF23" s="54">
        <f t="shared" si="7"/>
        <v>0</v>
      </c>
      <c r="EG23" s="54">
        <f t="shared" si="8"/>
        <v>0</v>
      </c>
      <c r="EH23" s="54">
        <f t="shared" si="9"/>
        <v>0</v>
      </c>
      <c r="EI23" s="54">
        <f t="shared" si="10"/>
        <v>5</v>
      </c>
      <c r="EJ23" s="54">
        <f t="shared" si="23"/>
        <v>3</v>
      </c>
      <c r="EK23" s="54">
        <f t="shared" si="24"/>
        <v>3</v>
      </c>
      <c r="EL23" s="54">
        <f t="shared" si="13"/>
        <v>0</v>
      </c>
      <c r="EM23" s="54">
        <f t="shared" si="14"/>
        <v>0</v>
      </c>
      <c r="EN23" s="54">
        <f t="shared" si="15"/>
        <v>0</v>
      </c>
      <c r="EO23" s="54">
        <f t="shared" si="16"/>
        <v>0</v>
      </c>
      <c r="EP23" s="54">
        <f t="shared" si="17"/>
        <v>0</v>
      </c>
      <c r="EQ23" s="54">
        <f t="shared" si="18"/>
        <v>0</v>
      </c>
      <c r="ER23" s="54">
        <f t="shared" si="19"/>
        <v>0</v>
      </c>
      <c r="ES23" s="54">
        <f t="shared" si="20"/>
        <v>0</v>
      </c>
      <c r="ET23" s="54">
        <f t="shared" si="21"/>
        <v>0</v>
      </c>
    </row>
    <row r="24" spans="1:150" ht="15.75" customHeight="1" x14ac:dyDescent="0.25">
      <c r="A24" s="21" t="s">
        <v>66</v>
      </c>
      <c r="B24" s="19" t="s">
        <v>17</v>
      </c>
      <c r="D24" s="20" t="s">
        <v>67</v>
      </c>
      <c r="E24" s="16"/>
      <c r="F24" s="16"/>
      <c r="G24" s="16"/>
      <c r="H24" s="55" t="s">
        <v>82</v>
      </c>
      <c r="I24" s="16"/>
      <c r="J24" s="16"/>
      <c r="K24" s="57" t="s">
        <v>85</v>
      </c>
      <c r="L24" s="16"/>
      <c r="M24" s="57" t="s">
        <v>84</v>
      </c>
      <c r="N24" s="16"/>
      <c r="O24" s="16"/>
      <c r="P24" s="16"/>
      <c r="Q24" s="16"/>
      <c r="R24" s="24"/>
      <c r="S24" s="16"/>
      <c r="T24" s="29"/>
      <c r="U24" s="16"/>
      <c r="V24" s="16"/>
      <c r="W24" s="24"/>
      <c r="X24" s="24"/>
      <c r="Y24" s="24"/>
      <c r="Z24" s="24"/>
      <c r="AA24" s="24"/>
      <c r="AB24" s="16"/>
      <c r="AC24" s="16"/>
      <c r="AD24" s="16"/>
      <c r="AE24" s="55" t="s">
        <v>14</v>
      </c>
      <c r="AF24" s="16"/>
      <c r="AG24" s="16"/>
      <c r="AH24" s="56"/>
      <c r="AI24" s="55" t="s">
        <v>15</v>
      </c>
      <c r="AJ24" s="16"/>
      <c r="AK24" s="55" t="s">
        <v>82</v>
      </c>
      <c r="AL24" s="57" t="s">
        <v>84</v>
      </c>
      <c r="AM24" s="16"/>
      <c r="AN24" s="16"/>
      <c r="AO24" s="19"/>
      <c r="AP24" s="16"/>
      <c r="AQ24" s="16"/>
      <c r="AR24" s="81" t="s">
        <v>89</v>
      </c>
      <c r="AS24" s="16"/>
      <c r="AT24" s="16"/>
      <c r="AU24" s="16"/>
      <c r="AV24" s="16"/>
      <c r="AW24" s="16"/>
      <c r="AX24" s="57" t="s">
        <v>85</v>
      </c>
      <c r="AY24" s="16"/>
      <c r="AZ24" s="16"/>
      <c r="BA24" s="55" t="s">
        <v>15</v>
      </c>
      <c r="BB24" s="16"/>
      <c r="BC24" s="57" t="s">
        <v>84</v>
      </c>
      <c r="BD24" s="16"/>
      <c r="BE24" s="16"/>
      <c r="BF24" s="55" t="s">
        <v>82</v>
      </c>
      <c r="BG24" s="16"/>
      <c r="BH24" s="16"/>
      <c r="BI24" s="55" t="s">
        <v>14</v>
      </c>
      <c r="BJ24" s="81" t="s">
        <v>89</v>
      </c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48"/>
      <c r="BZ24" s="16"/>
      <c r="CA24" s="16"/>
      <c r="CB24" s="16"/>
      <c r="CC24" s="16"/>
      <c r="CD24" s="48"/>
      <c r="CE24" s="57" t="s">
        <v>84</v>
      </c>
      <c r="CF24" s="16"/>
      <c r="CG24" s="16"/>
      <c r="CH24" s="16"/>
      <c r="CI24" s="66" t="s">
        <v>88</v>
      </c>
      <c r="CJ24" s="53"/>
      <c r="CK24" s="55" t="s">
        <v>82</v>
      </c>
      <c r="CL24" s="55" t="s">
        <v>15</v>
      </c>
      <c r="CM24" s="16"/>
      <c r="CN24" s="16"/>
      <c r="CO24" s="16"/>
      <c r="CP24" s="47"/>
      <c r="CQ24" s="66" t="s">
        <v>88</v>
      </c>
      <c r="CR24" s="81" t="s">
        <v>89</v>
      </c>
      <c r="CS24" s="31"/>
      <c r="CT24" s="57" t="s">
        <v>84</v>
      </c>
      <c r="CU24" s="65" t="s">
        <v>82</v>
      </c>
      <c r="CV24" s="16"/>
      <c r="CW24" s="16"/>
      <c r="CX24" s="62" t="s">
        <v>3</v>
      </c>
      <c r="CY24" s="16"/>
      <c r="CZ24" s="17"/>
      <c r="DA24" s="81" t="s">
        <v>89</v>
      </c>
      <c r="DB24" s="55" t="s">
        <v>82</v>
      </c>
      <c r="DC24" s="17"/>
      <c r="DD24" s="17"/>
      <c r="DE24" s="17"/>
      <c r="DF24" s="57" t="s">
        <v>85</v>
      </c>
      <c r="DG24" s="17"/>
      <c r="DH24" s="17"/>
      <c r="DI24" s="17"/>
      <c r="DJ24" s="16"/>
      <c r="DK24" s="17"/>
      <c r="DL24" s="17"/>
      <c r="DM24" s="55" t="s">
        <v>14</v>
      </c>
      <c r="DO24" s="17"/>
      <c r="DP24" s="16"/>
      <c r="DQ24" s="55" t="s">
        <v>82</v>
      </c>
      <c r="DR24" s="81" t="s">
        <v>89</v>
      </c>
      <c r="DS24" s="17"/>
      <c r="DT24" s="57" t="s">
        <v>84</v>
      </c>
      <c r="DU24" s="17"/>
      <c r="DV24" s="17"/>
      <c r="DW24" s="17"/>
      <c r="DX24" s="17"/>
      <c r="DY24" s="54">
        <f t="shared" si="0"/>
        <v>1</v>
      </c>
      <c r="DZ24" s="54">
        <f t="shared" si="1"/>
        <v>7</v>
      </c>
      <c r="EA24" s="54">
        <f t="shared" si="2"/>
        <v>6</v>
      </c>
      <c r="EB24" s="54">
        <f t="shared" si="3"/>
        <v>3</v>
      </c>
      <c r="EC24" s="54">
        <f t="shared" si="4"/>
        <v>0</v>
      </c>
      <c r="ED24" s="54">
        <f t="shared" si="5"/>
        <v>0</v>
      </c>
      <c r="EE24" s="54">
        <f t="shared" si="22"/>
        <v>0</v>
      </c>
      <c r="EF24" s="54">
        <f t="shared" si="7"/>
        <v>0</v>
      </c>
      <c r="EG24" s="54">
        <f t="shared" si="8"/>
        <v>0</v>
      </c>
      <c r="EH24" s="54">
        <f t="shared" si="9"/>
        <v>0</v>
      </c>
      <c r="EI24" s="54">
        <f t="shared" si="10"/>
        <v>5</v>
      </c>
      <c r="EJ24" s="54">
        <f t="shared" si="23"/>
        <v>3</v>
      </c>
      <c r="EK24" s="54">
        <f t="shared" si="24"/>
        <v>3</v>
      </c>
      <c r="EL24" s="54">
        <f t="shared" si="13"/>
        <v>0</v>
      </c>
      <c r="EM24" s="54">
        <f t="shared" si="14"/>
        <v>0</v>
      </c>
      <c r="EN24" s="54">
        <f t="shared" si="15"/>
        <v>0</v>
      </c>
      <c r="EO24" s="54">
        <f t="shared" si="16"/>
        <v>0</v>
      </c>
      <c r="EP24" s="54">
        <f t="shared" si="17"/>
        <v>0</v>
      </c>
      <c r="EQ24" s="54">
        <f t="shared" si="18"/>
        <v>0</v>
      </c>
      <c r="ER24" s="54">
        <f t="shared" si="19"/>
        <v>0</v>
      </c>
      <c r="ES24" s="54">
        <f t="shared" si="20"/>
        <v>0</v>
      </c>
      <c r="ET24" s="54">
        <f t="shared" si="21"/>
        <v>0</v>
      </c>
    </row>
    <row r="25" spans="1:150" x14ac:dyDescent="0.25">
      <c r="A25" s="21" t="s">
        <v>68</v>
      </c>
      <c r="B25" s="19" t="s">
        <v>14</v>
      </c>
      <c r="D25" s="20" t="s">
        <v>69</v>
      </c>
      <c r="E25" s="16"/>
      <c r="F25" s="16"/>
      <c r="G25" s="16"/>
      <c r="H25" s="16"/>
      <c r="I25" s="16"/>
      <c r="J25" s="16"/>
      <c r="K25" s="16"/>
      <c r="L25" s="55" t="s">
        <v>89</v>
      </c>
      <c r="M25" s="16"/>
      <c r="N25" s="55" t="s">
        <v>82</v>
      </c>
      <c r="O25" s="16"/>
      <c r="P25" s="57" t="s">
        <v>84</v>
      </c>
      <c r="Q25" s="16"/>
      <c r="R25" s="16"/>
      <c r="S25" s="16"/>
      <c r="T25" s="46"/>
      <c r="U25" s="16"/>
      <c r="V25" s="16"/>
      <c r="W25" s="16"/>
      <c r="X25" s="16"/>
      <c r="Y25" s="24"/>
      <c r="Z25" s="16"/>
      <c r="AA25" s="16"/>
      <c r="AB25" s="55" t="s">
        <v>15</v>
      </c>
      <c r="AC25" s="19"/>
      <c r="AD25" s="57" t="s">
        <v>85</v>
      </c>
      <c r="AE25" s="16"/>
      <c r="AF25" s="55" t="s">
        <v>14</v>
      </c>
      <c r="AG25" s="16"/>
      <c r="AH25" s="16"/>
      <c r="AI25" s="55" t="s">
        <v>82</v>
      </c>
      <c r="AJ25" s="16"/>
      <c r="AK25" s="57" t="s">
        <v>84</v>
      </c>
      <c r="AL25" s="16"/>
      <c r="AM25" s="16"/>
      <c r="AN25" s="16"/>
      <c r="AO25" s="31"/>
      <c r="AP25" s="16"/>
      <c r="AQ25" s="16"/>
      <c r="AR25" s="16"/>
      <c r="AS25" s="16"/>
      <c r="AT25" s="16"/>
      <c r="AU25" s="16"/>
      <c r="AV25" s="16"/>
      <c r="AW25" s="16"/>
      <c r="AX25" s="57" t="s">
        <v>84</v>
      </c>
      <c r="AY25" s="55" t="s">
        <v>82</v>
      </c>
      <c r="AZ25" s="16"/>
      <c r="BA25" s="16"/>
      <c r="BB25" s="16"/>
      <c r="BC25" s="57" t="s">
        <v>85</v>
      </c>
      <c r="BD25" s="16"/>
      <c r="BE25" s="16"/>
      <c r="BF25" s="55" t="s">
        <v>89</v>
      </c>
      <c r="BG25" s="16"/>
      <c r="BH25" s="16"/>
      <c r="BI25" s="55" t="s">
        <v>15</v>
      </c>
      <c r="BJ25" s="16"/>
      <c r="BK25" s="16"/>
      <c r="BL25" s="16"/>
      <c r="BM25" s="16"/>
      <c r="BN25" s="16"/>
      <c r="BO25" s="16"/>
      <c r="BP25" s="16"/>
      <c r="BQ25" s="55" t="s">
        <v>82</v>
      </c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57" t="s">
        <v>84</v>
      </c>
      <c r="CF25" s="16"/>
      <c r="CG25" s="16"/>
      <c r="CH25" s="16"/>
      <c r="CI25" s="16"/>
      <c r="CJ25" s="16"/>
      <c r="CK25" s="16"/>
      <c r="CL25" s="16"/>
      <c r="CM25" s="16"/>
      <c r="CN25" s="55" t="s">
        <v>15</v>
      </c>
      <c r="CO25" s="55" t="s">
        <v>14</v>
      </c>
      <c r="CP25" s="55" t="s">
        <v>82</v>
      </c>
      <c r="CQ25" s="16"/>
      <c r="CR25" s="16"/>
      <c r="CS25" s="31"/>
      <c r="CT25" s="16"/>
      <c r="CU25" s="16"/>
      <c r="CV25" s="16"/>
      <c r="CW25" s="16"/>
      <c r="CX25" s="55" t="s">
        <v>89</v>
      </c>
      <c r="CY25" s="16"/>
      <c r="CZ25" s="17"/>
      <c r="DA25" s="17"/>
      <c r="DB25" s="17"/>
      <c r="DC25" s="17"/>
      <c r="DD25" s="17"/>
      <c r="DE25" s="55" t="s">
        <v>15</v>
      </c>
      <c r="DF25" s="17"/>
      <c r="DG25" s="17"/>
      <c r="DH25" s="17"/>
      <c r="DI25" s="17"/>
      <c r="DJ25" s="16"/>
      <c r="DK25" s="17"/>
      <c r="DL25" s="17"/>
      <c r="DM25" s="17"/>
      <c r="DN25" s="55" t="s">
        <v>14</v>
      </c>
      <c r="DO25" s="55"/>
      <c r="DP25" s="17"/>
      <c r="DQ25" s="57" t="s">
        <v>84</v>
      </c>
      <c r="DR25" s="17"/>
      <c r="DS25" s="17"/>
      <c r="DT25" s="17"/>
      <c r="DU25" s="17"/>
      <c r="DV25" s="17"/>
      <c r="DW25" s="17"/>
      <c r="DX25" s="16"/>
      <c r="DY25" s="54">
        <f t="shared" si="0"/>
        <v>0</v>
      </c>
      <c r="DZ25" s="54">
        <f t="shared" si="1"/>
        <v>5</v>
      </c>
      <c r="EA25" s="54">
        <f t="shared" si="2"/>
        <v>5</v>
      </c>
      <c r="EB25" s="54">
        <f t="shared" si="3"/>
        <v>2</v>
      </c>
      <c r="EC25" s="54">
        <f t="shared" si="4"/>
        <v>0</v>
      </c>
      <c r="ED25" s="54">
        <f t="shared" si="5"/>
        <v>0</v>
      </c>
      <c r="EE25" s="54">
        <f t="shared" si="22"/>
        <v>0</v>
      </c>
      <c r="EF25" s="54">
        <f t="shared" si="7"/>
        <v>0</v>
      </c>
      <c r="EG25" s="54">
        <f t="shared" si="8"/>
        <v>0</v>
      </c>
      <c r="EH25" s="54">
        <f t="shared" si="9"/>
        <v>0</v>
      </c>
      <c r="EI25" s="54">
        <f t="shared" si="10"/>
        <v>2</v>
      </c>
      <c r="EJ25" s="54">
        <f t="shared" si="23"/>
        <v>3</v>
      </c>
      <c r="EK25" s="54">
        <f t="shared" si="24"/>
        <v>4</v>
      </c>
      <c r="EL25" s="54">
        <f t="shared" si="13"/>
        <v>0</v>
      </c>
      <c r="EM25" s="54">
        <f t="shared" si="14"/>
        <v>0</v>
      </c>
      <c r="EN25" s="54">
        <f t="shared" si="15"/>
        <v>0</v>
      </c>
      <c r="EO25" s="54">
        <f t="shared" si="16"/>
        <v>0</v>
      </c>
      <c r="EP25" s="54">
        <f t="shared" si="17"/>
        <v>0</v>
      </c>
      <c r="EQ25" s="54">
        <f t="shared" si="18"/>
        <v>0</v>
      </c>
      <c r="ER25" s="54">
        <f t="shared" si="19"/>
        <v>0</v>
      </c>
      <c r="ES25" s="54">
        <f t="shared" si="20"/>
        <v>0</v>
      </c>
      <c r="ET25" s="54">
        <f t="shared" si="21"/>
        <v>0</v>
      </c>
    </row>
    <row r="26" spans="1:150" ht="15.75" customHeight="1" x14ac:dyDescent="0.3">
      <c r="B26" s="33"/>
      <c r="D26" s="20" t="s">
        <v>70</v>
      </c>
      <c r="E26" s="16"/>
      <c r="F26" s="16"/>
      <c r="G26" s="16"/>
      <c r="H26" s="58" t="s">
        <v>83</v>
      </c>
      <c r="I26" s="16"/>
      <c r="J26" s="16"/>
      <c r="K26" s="16"/>
      <c r="L26" s="81" t="s">
        <v>89</v>
      </c>
      <c r="M26" s="16"/>
      <c r="N26" s="16"/>
      <c r="O26" s="16"/>
      <c r="P26" s="57" t="s">
        <v>84</v>
      </c>
      <c r="Q26" s="55" t="s">
        <v>82</v>
      </c>
      <c r="R26" s="16"/>
      <c r="S26" s="16"/>
      <c r="T26" s="55" t="s">
        <v>15</v>
      </c>
      <c r="U26" s="16"/>
      <c r="V26" s="16"/>
      <c r="W26" s="16"/>
      <c r="X26" s="16"/>
      <c r="Y26" s="24"/>
      <c r="Z26" s="16"/>
      <c r="AA26" s="16"/>
      <c r="AB26" s="16"/>
      <c r="AC26" s="19"/>
      <c r="AD26" s="57" t="s">
        <v>85</v>
      </c>
      <c r="AE26" s="55" t="s">
        <v>14</v>
      </c>
      <c r="AF26" s="16"/>
      <c r="AG26" s="16"/>
      <c r="AH26" s="16"/>
      <c r="AI26" s="16"/>
      <c r="AJ26" s="16"/>
      <c r="AK26" s="57" t="s">
        <v>84</v>
      </c>
      <c r="AL26" s="55" t="s">
        <v>82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57" t="s">
        <v>84</v>
      </c>
      <c r="AY26" s="16"/>
      <c r="AZ26" s="16"/>
      <c r="BA26" s="16"/>
      <c r="BB26" s="16"/>
      <c r="BC26" s="57" t="s">
        <v>85</v>
      </c>
      <c r="BD26" s="55" t="s">
        <v>82</v>
      </c>
      <c r="BE26" s="16"/>
      <c r="BF26" s="81" t="s">
        <v>89</v>
      </c>
      <c r="BG26" s="16"/>
      <c r="BH26" s="16"/>
      <c r="BI26" s="16"/>
      <c r="BJ26" s="55" t="s">
        <v>15</v>
      </c>
      <c r="BK26" s="16"/>
      <c r="BL26" s="16"/>
      <c r="BM26" s="16"/>
      <c r="BN26" s="16"/>
      <c r="BO26" s="32"/>
      <c r="BP26" s="16"/>
      <c r="BQ26" s="16"/>
      <c r="BR26" s="16"/>
      <c r="BS26" s="58" t="s">
        <v>83</v>
      </c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63" t="s">
        <v>82</v>
      </c>
      <c r="CE26" s="57" t="s">
        <v>84</v>
      </c>
      <c r="CF26" s="16"/>
      <c r="CG26" s="16"/>
      <c r="CH26" s="16"/>
      <c r="CI26" s="16"/>
      <c r="CJ26" s="16"/>
      <c r="CK26" s="16"/>
      <c r="CL26" s="16"/>
      <c r="CM26" s="16"/>
      <c r="CN26" s="55" t="s">
        <v>14</v>
      </c>
      <c r="CO26" s="16"/>
      <c r="CP26" s="16"/>
      <c r="CQ26" s="16"/>
      <c r="CR26" s="16"/>
      <c r="CS26" s="16"/>
      <c r="CT26" s="16"/>
      <c r="CU26" s="16"/>
      <c r="CV26" s="55" t="s">
        <v>15</v>
      </c>
      <c r="CW26" s="16"/>
      <c r="CX26" s="81" t="s">
        <v>89</v>
      </c>
      <c r="CY26" s="16"/>
      <c r="CZ26" s="17"/>
      <c r="DA26" s="55" t="s">
        <v>82</v>
      </c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55" t="s">
        <v>14</v>
      </c>
      <c r="DO26" s="17"/>
      <c r="DP26" s="17"/>
      <c r="DQ26" s="57" t="s">
        <v>84</v>
      </c>
      <c r="DR26" s="55" t="s">
        <v>15</v>
      </c>
      <c r="DS26" s="17"/>
      <c r="DT26" s="17"/>
      <c r="DU26" s="17"/>
      <c r="DV26" s="17"/>
      <c r="DW26" s="17"/>
      <c r="DX26" s="16"/>
      <c r="DY26" s="54">
        <f t="shared" si="0"/>
        <v>0</v>
      </c>
      <c r="DZ26" s="54">
        <f t="shared" si="1"/>
        <v>5</v>
      </c>
      <c r="EA26" s="54">
        <f t="shared" si="2"/>
        <v>5</v>
      </c>
      <c r="EB26" s="54">
        <f t="shared" si="3"/>
        <v>2</v>
      </c>
      <c r="EC26" s="54">
        <f t="shared" si="4"/>
        <v>0</v>
      </c>
      <c r="ED26" s="54">
        <f t="shared" si="5"/>
        <v>0</v>
      </c>
      <c r="EE26" s="54">
        <f t="shared" si="22"/>
        <v>0</v>
      </c>
      <c r="EF26" s="54">
        <f t="shared" si="7"/>
        <v>0</v>
      </c>
      <c r="EG26" s="54">
        <f t="shared" si="8"/>
        <v>0</v>
      </c>
      <c r="EH26" s="54">
        <f t="shared" si="9"/>
        <v>0</v>
      </c>
      <c r="EI26" s="54">
        <f t="shared" si="10"/>
        <v>2</v>
      </c>
      <c r="EJ26" s="54">
        <f t="shared" si="23"/>
        <v>3</v>
      </c>
      <c r="EK26" s="54">
        <f t="shared" si="24"/>
        <v>4</v>
      </c>
      <c r="EL26" s="54">
        <f t="shared" si="13"/>
        <v>0</v>
      </c>
      <c r="EM26" s="54">
        <f t="shared" si="14"/>
        <v>0</v>
      </c>
      <c r="EN26" s="54">
        <f t="shared" si="15"/>
        <v>1</v>
      </c>
      <c r="EO26" s="54">
        <f t="shared" si="16"/>
        <v>0</v>
      </c>
      <c r="EP26" s="54">
        <f t="shared" si="17"/>
        <v>0</v>
      </c>
      <c r="EQ26" s="54">
        <f t="shared" si="18"/>
        <v>0</v>
      </c>
      <c r="ER26" s="54">
        <f t="shared" si="19"/>
        <v>0</v>
      </c>
      <c r="ES26" s="54">
        <f t="shared" si="20"/>
        <v>0</v>
      </c>
      <c r="ET26" s="54">
        <f t="shared" si="21"/>
        <v>0</v>
      </c>
    </row>
    <row r="27" spans="1:150" ht="15.75" customHeight="1" x14ac:dyDescent="0.3">
      <c r="A27" s="34"/>
      <c r="B27" s="33"/>
      <c r="D27" s="20" t="s">
        <v>71</v>
      </c>
      <c r="E27" s="16"/>
      <c r="F27" s="16"/>
      <c r="G27" s="16"/>
      <c r="H27" s="16"/>
      <c r="I27" s="16"/>
      <c r="J27" s="16"/>
      <c r="K27" s="16"/>
      <c r="L27" s="81" t="s">
        <v>89</v>
      </c>
      <c r="M27" s="16"/>
      <c r="N27" s="55" t="s">
        <v>82</v>
      </c>
      <c r="O27" s="16"/>
      <c r="P27" s="57" t="s">
        <v>84</v>
      </c>
      <c r="Q27" s="16"/>
      <c r="R27" s="55" t="s">
        <v>15</v>
      </c>
      <c r="S27" s="16"/>
      <c r="T27" s="24"/>
      <c r="U27" s="16"/>
      <c r="V27" s="16"/>
      <c r="W27" s="16"/>
      <c r="X27" s="16"/>
      <c r="Y27" s="24"/>
      <c r="Z27" s="16"/>
      <c r="AA27" s="16"/>
      <c r="AB27" s="16"/>
      <c r="AC27" s="19"/>
      <c r="AD27" s="57" t="s">
        <v>85</v>
      </c>
      <c r="AE27" s="58" t="s">
        <v>83</v>
      </c>
      <c r="AF27" s="55" t="s">
        <v>14</v>
      </c>
      <c r="AG27" s="16"/>
      <c r="AH27" s="16"/>
      <c r="AI27" s="55" t="s">
        <v>82</v>
      </c>
      <c r="AJ27" s="16"/>
      <c r="AK27" s="57" t="s">
        <v>84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57" t="s">
        <v>84</v>
      </c>
      <c r="AY27" s="16"/>
      <c r="AZ27" s="16"/>
      <c r="BA27" s="16"/>
      <c r="BB27" s="16"/>
      <c r="BC27" s="57" t="s">
        <v>85</v>
      </c>
      <c r="BD27" s="55" t="s">
        <v>15</v>
      </c>
      <c r="BE27" s="16"/>
      <c r="BF27" s="81" t="s">
        <v>89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55" t="s">
        <v>82</v>
      </c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57" t="s">
        <v>84</v>
      </c>
      <c r="CF27" s="16"/>
      <c r="CG27" s="16"/>
      <c r="CH27" s="31"/>
      <c r="CI27" s="16"/>
      <c r="CJ27" s="16"/>
      <c r="CK27" s="16"/>
      <c r="CL27" s="16"/>
      <c r="CM27" s="16"/>
      <c r="CN27" s="55" t="s">
        <v>15</v>
      </c>
      <c r="CO27" s="55" t="s">
        <v>14</v>
      </c>
      <c r="CP27" s="55" t="s">
        <v>82</v>
      </c>
      <c r="CQ27" s="16"/>
      <c r="CR27" s="16"/>
      <c r="CS27" s="16"/>
      <c r="CT27" s="16"/>
      <c r="CU27" s="16"/>
      <c r="CV27" s="16"/>
      <c r="CW27" s="16"/>
      <c r="CX27" s="81" t="s">
        <v>89</v>
      </c>
      <c r="CY27" s="16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6"/>
      <c r="DK27" s="17"/>
      <c r="DL27" s="55" t="s">
        <v>15</v>
      </c>
      <c r="DM27" s="17"/>
      <c r="DN27" s="55" t="s">
        <v>14</v>
      </c>
      <c r="DO27" s="55"/>
      <c r="DP27" s="17"/>
      <c r="DQ27" s="57" t="s">
        <v>84</v>
      </c>
      <c r="DR27" s="17"/>
      <c r="DS27" s="17"/>
      <c r="DT27" s="17"/>
      <c r="DU27" s="17"/>
      <c r="DV27" s="17"/>
      <c r="DW27" s="17"/>
      <c r="DX27" s="16"/>
      <c r="DY27" s="54">
        <f t="shared" si="0"/>
        <v>0</v>
      </c>
      <c r="DZ27" s="54">
        <f t="shared" si="1"/>
        <v>4</v>
      </c>
      <c r="EA27" s="54">
        <f t="shared" si="2"/>
        <v>5</v>
      </c>
      <c r="EB27" s="54">
        <f t="shared" si="3"/>
        <v>2</v>
      </c>
      <c r="EC27" s="54">
        <f t="shared" si="4"/>
        <v>0</v>
      </c>
      <c r="ED27" s="54">
        <f t="shared" si="5"/>
        <v>0</v>
      </c>
      <c r="EE27" s="54">
        <f t="shared" si="22"/>
        <v>0</v>
      </c>
      <c r="EF27" s="54">
        <f t="shared" si="7"/>
        <v>0</v>
      </c>
      <c r="EG27" s="54">
        <f t="shared" si="8"/>
        <v>0</v>
      </c>
      <c r="EH27" s="54">
        <f t="shared" si="9"/>
        <v>0</v>
      </c>
      <c r="EI27" s="54">
        <f t="shared" si="10"/>
        <v>2</v>
      </c>
      <c r="EJ27" s="54">
        <f t="shared" si="23"/>
        <v>3</v>
      </c>
      <c r="EK27" s="54">
        <f t="shared" si="24"/>
        <v>4</v>
      </c>
      <c r="EL27" s="54">
        <f t="shared" si="13"/>
        <v>0</v>
      </c>
      <c r="EM27" s="54">
        <f t="shared" si="14"/>
        <v>0</v>
      </c>
      <c r="EN27" s="54">
        <f t="shared" si="15"/>
        <v>1</v>
      </c>
      <c r="EO27" s="54">
        <f t="shared" si="16"/>
        <v>0</v>
      </c>
      <c r="EP27" s="54">
        <f t="shared" si="17"/>
        <v>0</v>
      </c>
      <c r="EQ27" s="54">
        <f t="shared" si="18"/>
        <v>0</v>
      </c>
      <c r="ER27" s="54">
        <f t="shared" si="19"/>
        <v>0</v>
      </c>
      <c r="ES27" s="54">
        <f t="shared" si="20"/>
        <v>0</v>
      </c>
      <c r="ET27" s="54">
        <f t="shared" si="21"/>
        <v>0</v>
      </c>
    </row>
    <row r="28" spans="1:150" ht="15.75" customHeight="1" x14ac:dyDescent="0.3">
      <c r="A28" s="34"/>
      <c r="B28" s="33"/>
      <c r="D28" s="20" t="s">
        <v>72</v>
      </c>
      <c r="E28" s="16"/>
      <c r="F28" s="16"/>
      <c r="G28" s="55" t="s">
        <v>15</v>
      </c>
      <c r="H28" s="16"/>
      <c r="I28" s="16"/>
      <c r="J28" s="16"/>
      <c r="K28" s="16"/>
      <c r="L28" s="55" t="s">
        <v>82</v>
      </c>
      <c r="M28" s="16"/>
      <c r="N28" s="16"/>
      <c r="O28" s="16"/>
      <c r="P28" s="16"/>
      <c r="Q28" s="16"/>
      <c r="R28" s="16"/>
      <c r="S28" s="16"/>
      <c r="T28" s="24"/>
      <c r="U28" s="16"/>
      <c r="V28" s="57" t="s">
        <v>84</v>
      </c>
      <c r="W28" s="16"/>
      <c r="X28" s="16"/>
      <c r="Y28" s="24"/>
      <c r="Z28" s="16"/>
      <c r="AA28" s="16"/>
      <c r="AB28" s="16"/>
      <c r="AC28" s="19"/>
      <c r="AD28" s="16"/>
      <c r="AE28" s="16"/>
      <c r="AF28" s="16"/>
      <c r="AG28" s="16"/>
      <c r="AH28" s="55" t="s">
        <v>15</v>
      </c>
      <c r="AI28" s="16"/>
      <c r="AJ28" s="16"/>
      <c r="AK28" s="19"/>
      <c r="AL28" s="16"/>
      <c r="AM28" s="57" t="s">
        <v>85</v>
      </c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55" t="s">
        <v>13</v>
      </c>
      <c r="BB28" s="16"/>
      <c r="BC28" s="16"/>
      <c r="BD28" s="16"/>
      <c r="BE28" s="16"/>
      <c r="BF28" s="16"/>
      <c r="BG28" s="16"/>
      <c r="BH28" s="16"/>
      <c r="BI28" s="55" t="s">
        <v>82</v>
      </c>
      <c r="BJ28" s="16"/>
      <c r="BK28" s="16"/>
      <c r="BL28" s="16"/>
      <c r="BM28" s="16"/>
      <c r="BN28" s="16"/>
      <c r="BO28" s="16"/>
      <c r="BP28" s="55" t="s">
        <v>15</v>
      </c>
      <c r="BQ28" s="57" t="s">
        <v>85</v>
      </c>
      <c r="BR28" s="16"/>
      <c r="BS28" s="55" t="s">
        <v>13</v>
      </c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31"/>
      <c r="CI28" s="63" t="s">
        <v>14</v>
      </c>
      <c r="CJ28" s="16"/>
      <c r="CK28" s="16"/>
      <c r="CL28" s="16"/>
      <c r="CM28" s="16"/>
      <c r="CN28" s="55" t="s">
        <v>82</v>
      </c>
      <c r="CO28" s="16"/>
      <c r="CP28" s="55" t="s">
        <v>13</v>
      </c>
      <c r="CQ28" s="16"/>
      <c r="CR28" s="16"/>
      <c r="CS28" s="16"/>
      <c r="CT28" s="57" t="s">
        <v>84</v>
      </c>
      <c r="CU28" s="16"/>
      <c r="CV28" s="57" t="s">
        <v>85</v>
      </c>
      <c r="CW28" s="16"/>
      <c r="CX28" s="16"/>
      <c r="CY28" s="16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55" t="s">
        <v>82</v>
      </c>
      <c r="DL28" s="57" t="s">
        <v>84</v>
      </c>
      <c r="DM28" s="57" t="s">
        <v>85</v>
      </c>
      <c r="DN28" s="17"/>
      <c r="DO28" s="17"/>
      <c r="DP28" s="17"/>
      <c r="DQ28" s="16"/>
      <c r="DR28" s="55" t="s">
        <v>13</v>
      </c>
      <c r="DS28" s="17"/>
      <c r="DT28" s="17"/>
      <c r="DU28" s="17"/>
      <c r="DV28" s="17"/>
      <c r="DW28" s="17"/>
      <c r="DX28" s="16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</row>
    <row r="29" spans="1:150" ht="15.75" customHeight="1" x14ac:dyDescent="0.3">
      <c r="A29" s="34"/>
      <c r="B29" s="33"/>
      <c r="D29" s="20" t="s">
        <v>74</v>
      </c>
      <c r="E29" s="35"/>
      <c r="F29" s="55" t="s">
        <v>13</v>
      </c>
      <c r="G29" s="58" t="s">
        <v>83</v>
      </c>
      <c r="H29" s="35"/>
      <c r="I29" s="35"/>
      <c r="J29" s="35"/>
      <c r="K29" s="55" t="s">
        <v>82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58" t="s">
        <v>83</v>
      </c>
      <c r="X29" s="55" t="s">
        <v>82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55" t="s">
        <v>13</v>
      </c>
      <c r="AJ29" s="35"/>
      <c r="AK29" s="35"/>
      <c r="AL29" s="35"/>
      <c r="AM29" s="35"/>
      <c r="AN29" s="55" t="s">
        <v>82</v>
      </c>
      <c r="AO29" s="58" t="s">
        <v>83</v>
      </c>
      <c r="AP29" s="35"/>
      <c r="AQ29" s="55" t="s">
        <v>14</v>
      </c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62" t="s">
        <v>8</v>
      </c>
      <c r="BD29" s="58" t="s">
        <v>86</v>
      </c>
      <c r="BE29" s="62" t="s">
        <v>9</v>
      </c>
      <c r="BF29" s="55" t="s">
        <v>82</v>
      </c>
      <c r="BG29" s="35"/>
      <c r="BH29" s="35"/>
      <c r="BI29" s="35"/>
      <c r="BJ29" s="62" t="s">
        <v>13</v>
      </c>
      <c r="BK29" s="35"/>
      <c r="BL29" s="62" t="s">
        <v>11</v>
      </c>
      <c r="BM29" s="35"/>
      <c r="BN29" s="35"/>
      <c r="BO29" s="35"/>
      <c r="BP29" s="62" t="s">
        <v>14</v>
      </c>
      <c r="BQ29" s="55" t="s">
        <v>82</v>
      </c>
      <c r="BR29" s="67" t="s">
        <v>83</v>
      </c>
      <c r="BS29" s="55" t="s">
        <v>13</v>
      </c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J29" s="35"/>
      <c r="CK29" s="16"/>
      <c r="CL29" s="35"/>
      <c r="CM29" s="35"/>
      <c r="CN29" s="35"/>
      <c r="CO29" s="35"/>
      <c r="CP29" s="58" t="s">
        <v>83</v>
      </c>
      <c r="CQ29" s="35"/>
      <c r="CR29" s="35"/>
      <c r="CS29" s="35"/>
      <c r="CT29" s="35"/>
      <c r="CU29" s="35"/>
      <c r="CV29" s="35"/>
      <c r="CW29" s="35"/>
      <c r="CX29" s="35"/>
      <c r="CY29" s="35"/>
      <c r="CZ29" s="55" t="s">
        <v>14</v>
      </c>
      <c r="DA29" s="5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16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</row>
    <row r="30" spans="1:150" s="6" customFormat="1" ht="15.75" customHeight="1" x14ac:dyDescent="0.25">
      <c r="B30" s="36"/>
      <c r="D30" s="20" t="s">
        <v>75</v>
      </c>
      <c r="E30" s="55" t="s">
        <v>82</v>
      </c>
      <c r="F30" s="55" t="s">
        <v>13</v>
      </c>
      <c r="G30" s="35"/>
      <c r="H30" s="35"/>
      <c r="I30" s="35"/>
      <c r="J30" s="35"/>
      <c r="K30" s="55" t="s">
        <v>82</v>
      </c>
      <c r="L30" s="35"/>
      <c r="M30" s="58" t="s">
        <v>83</v>
      </c>
      <c r="N30" s="35"/>
      <c r="O30" s="35"/>
      <c r="P30" s="35"/>
      <c r="Q30" s="35"/>
      <c r="R30" s="35"/>
      <c r="S30" s="35"/>
      <c r="T30" s="35"/>
      <c r="U30" s="35"/>
      <c r="V30" s="35"/>
      <c r="W30" s="58"/>
      <c r="X30" s="35"/>
      <c r="Y30" s="35"/>
      <c r="Z30" s="35"/>
      <c r="AA30" s="35"/>
      <c r="AB30" s="35"/>
      <c r="AC30" s="55" t="s">
        <v>82</v>
      </c>
      <c r="AD30" s="35"/>
      <c r="AE30" s="35"/>
      <c r="AF30" s="35"/>
      <c r="AG30" s="35"/>
      <c r="AH30" s="35"/>
      <c r="AI30" s="55" t="s">
        <v>13</v>
      </c>
      <c r="AJ30" s="35"/>
      <c r="AK30" s="55"/>
      <c r="AL30" s="35"/>
      <c r="AM30" s="35"/>
      <c r="AN30" s="58"/>
      <c r="AO30" s="35"/>
      <c r="AP30" s="35"/>
      <c r="AQ30" s="55" t="s">
        <v>14</v>
      </c>
      <c r="AR30" s="55" t="s">
        <v>82</v>
      </c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62" t="s">
        <v>8</v>
      </c>
      <c r="BD30" s="35"/>
      <c r="BE30" s="62" t="s">
        <v>9</v>
      </c>
      <c r="BF30" s="35"/>
      <c r="BG30" s="35"/>
      <c r="BH30" s="35"/>
      <c r="BI30" s="58" t="s">
        <v>82</v>
      </c>
      <c r="BJ30" s="62" t="s">
        <v>13</v>
      </c>
      <c r="BK30" s="55" t="s">
        <v>15</v>
      </c>
      <c r="BL30" s="62" t="s">
        <v>11</v>
      </c>
      <c r="BM30" s="58" t="s">
        <v>83</v>
      </c>
      <c r="BN30" s="35"/>
      <c r="BO30" s="35"/>
      <c r="BP30" s="62" t="s">
        <v>14</v>
      </c>
      <c r="BQ30" s="35"/>
      <c r="BR30" s="35"/>
      <c r="BS30" s="55" t="s">
        <v>13</v>
      </c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16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55" t="s">
        <v>82</v>
      </c>
      <c r="CS30" s="35"/>
      <c r="CT30" s="35"/>
      <c r="CU30" s="35"/>
      <c r="CV30" s="35"/>
      <c r="CW30" s="35"/>
      <c r="CX30" s="35"/>
      <c r="CY30" s="35"/>
      <c r="CZ30" s="55" t="s">
        <v>14</v>
      </c>
      <c r="DA30" s="5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16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</row>
    <row r="31" spans="1:150" ht="28.5" customHeight="1" x14ac:dyDescent="0.25">
      <c r="A31" s="37" t="s">
        <v>73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16"/>
      <c r="AF31" s="35"/>
      <c r="AG31" s="35"/>
      <c r="AH31" s="16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52"/>
      <c r="BB31" s="35"/>
      <c r="BC31" s="52"/>
      <c r="BD31" s="35"/>
      <c r="BE31" s="52"/>
      <c r="BF31" s="35"/>
      <c r="BG31" s="35"/>
      <c r="BH31" s="52"/>
      <c r="BI31" s="35"/>
      <c r="BJ31" s="35"/>
      <c r="BK31" s="52"/>
      <c r="BL31" s="16"/>
      <c r="BM31" s="52"/>
      <c r="BN31" s="52"/>
      <c r="BO31" s="52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16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16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</row>
    <row r="32" spans="1:150" ht="15.75" customHeight="1" x14ac:dyDescent="0.25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16"/>
      <c r="AF32" s="35"/>
      <c r="AG32" s="35"/>
      <c r="AH32" s="16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52"/>
      <c r="BB32" s="35"/>
      <c r="BC32" s="52"/>
      <c r="BD32" s="35"/>
      <c r="BE32" s="52"/>
      <c r="BF32" s="35"/>
      <c r="BG32" s="35"/>
      <c r="BH32" s="52"/>
      <c r="BI32" s="35"/>
      <c r="BJ32" s="35"/>
      <c r="BK32" s="52"/>
      <c r="BL32" s="16"/>
      <c r="BM32" s="52"/>
      <c r="BN32" s="52"/>
      <c r="BO32" s="52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16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16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</row>
    <row r="33" spans="5:150" ht="15.75" customHeight="1" x14ac:dyDescent="0.3">
      <c r="E33" s="12">
        <v>9</v>
      </c>
      <c r="F33" s="13">
        <v>10</v>
      </c>
      <c r="G33" s="13">
        <v>11</v>
      </c>
      <c r="H33" s="13">
        <v>12</v>
      </c>
      <c r="I33" s="13">
        <v>13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>
        <v>22</v>
      </c>
      <c r="Q33" s="13">
        <v>23</v>
      </c>
      <c r="R33" s="13">
        <v>24</v>
      </c>
      <c r="S33" s="13">
        <v>25</v>
      </c>
      <c r="T33" s="13">
        <v>26</v>
      </c>
      <c r="U33" s="13">
        <v>27</v>
      </c>
      <c r="V33" s="13">
        <v>29</v>
      </c>
      <c r="W33" s="13">
        <v>30</v>
      </c>
      <c r="X33" s="13">
        <v>31</v>
      </c>
      <c r="Y33" s="13">
        <v>28</v>
      </c>
      <c r="Z33" s="13">
        <v>29</v>
      </c>
      <c r="AA33" s="13">
        <v>30</v>
      </c>
      <c r="AB33" s="13">
        <v>1</v>
      </c>
      <c r="AC33" s="13">
        <v>2</v>
      </c>
      <c r="AD33" s="13">
        <v>3</v>
      </c>
      <c r="AE33" s="13">
        <v>5</v>
      </c>
      <c r="AF33" s="13">
        <v>6</v>
      </c>
      <c r="AG33" s="13">
        <v>7</v>
      </c>
      <c r="AH33" s="13">
        <v>8</v>
      </c>
      <c r="AI33" s="13">
        <v>9</v>
      </c>
      <c r="AJ33" s="13">
        <v>10</v>
      </c>
      <c r="AK33" s="13">
        <v>12</v>
      </c>
      <c r="AL33" s="13">
        <v>13</v>
      </c>
      <c r="AM33" s="13">
        <v>14</v>
      </c>
      <c r="AN33" s="13">
        <v>15</v>
      </c>
      <c r="AO33" s="13">
        <v>16</v>
      </c>
      <c r="AP33" s="13">
        <v>17</v>
      </c>
      <c r="AQ33" s="14">
        <v>19</v>
      </c>
      <c r="AR33" s="13">
        <v>20</v>
      </c>
      <c r="AS33" s="13">
        <v>21</v>
      </c>
      <c r="AT33" s="13">
        <v>22</v>
      </c>
      <c r="AU33" s="13">
        <v>23</v>
      </c>
      <c r="AV33" s="13">
        <v>24</v>
      </c>
      <c r="AW33" s="13">
        <v>26</v>
      </c>
      <c r="AX33" s="13">
        <v>27</v>
      </c>
      <c r="AY33" s="13">
        <v>28</v>
      </c>
      <c r="AZ33" s="13">
        <v>29</v>
      </c>
      <c r="BA33" s="13">
        <v>1</v>
      </c>
      <c r="BB33" s="13">
        <v>2</v>
      </c>
      <c r="BC33" s="13">
        <v>4</v>
      </c>
      <c r="BD33" s="13">
        <v>5</v>
      </c>
      <c r="BE33" s="13">
        <v>6</v>
      </c>
      <c r="BF33" s="13">
        <v>7</v>
      </c>
      <c r="BG33" s="13">
        <v>8</v>
      </c>
      <c r="BH33" s="13">
        <v>9</v>
      </c>
      <c r="BI33" s="13">
        <v>11</v>
      </c>
      <c r="BJ33" s="13">
        <v>12</v>
      </c>
      <c r="BK33" s="13">
        <v>13</v>
      </c>
      <c r="BL33" s="13">
        <v>14</v>
      </c>
      <c r="BM33" s="13">
        <v>15</v>
      </c>
      <c r="BN33" s="13">
        <v>16</v>
      </c>
      <c r="BO33" s="13">
        <v>18</v>
      </c>
      <c r="BP33" s="13">
        <v>19</v>
      </c>
      <c r="BQ33" s="13">
        <v>20</v>
      </c>
      <c r="BR33" s="13">
        <v>21</v>
      </c>
      <c r="BS33" s="13">
        <v>22</v>
      </c>
      <c r="BT33" s="13">
        <v>23</v>
      </c>
      <c r="BU33" s="13">
        <v>25</v>
      </c>
      <c r="BV33" s="13">
        <v>26</v>
      </c>
      <c r="BW33" s="13">
        <v>27</v>
      </c>
      <c r="BX33" s="13">
        <v>28</v>
      </c>
      <c r="BY33" s="13">
        <v>29</v>
      </c>
      <c r="BZ33" s="13">
        <v>30</v>
      </c>
      <c r="CA33" s="13">
        <v>31</v>
      </c>
      <c r="CB33" s="13">
        <v>1</v>
      </c>
      <c r="CC33" s="13">
        <v>2</v>
      </c>
      <c r="CD33" s="13">
        <v>3</v>
      </c>
      <c r="CE33" s="13">
        <v>4</v>
      </c>
      <c r="CF33" s="13">
        <v>5</v>
      </c>
      <c r="CG33" s="13">
        <v>6</v>
      </c>
      <c r="CH33" s="13">
        <v>8</v>
      </c>
      <c r="CI33" s="13">
        <v>9</v>
      </c>
      <c r="CJ33" s="13">
        <v>10</v>
      </c>
      <c r="CK33" s="13">
        <v>11</v>
      </c>
      <c r="CL33" s="13">
        <v>12</v>
      </c>
      <c r="CM33" s="13">
        <v>13</v>
      </c>
      <c r="CN33" s="13">
        <v>15</v>
      </c>
      <c r="CO33" s="13">
        <v>16</v>
      </c>
      <c r="CP33" s="13">
        <v>17</v>
      </c>
      <c r="CQ33" s="13">
        <v>18</v>
      </c>
      <c r="CR33" s="13">
        <v>19</v>
      </c>
      <c r="CS33" s="13">
        <v>20</v>
      </c>
      <c r="CT33" s="13">
        <v>22</v>
      </c>
      <c r="CU33" s="13">
        <v>23</v>
      </c>
      <c r="CV33" s="13">
        <v>24</v>
      </c>
      <c r="CW33" s="13">
        <v>25</v>
      </c>
      <c r="CX33" s="13">
        <v>26</v>
      </c>
      <c r="CY33" s="13">
        <v>27</v>
      </c>
      <c r="CZ33" s="14">
        <v>29</v>
      </c>
      <c r="DA33" s="14">
        <v>30</v>
      </c>
      <c r="DB33" s="14">
        <v>2</v>
      </c>
      <c r="DC33" s="14">
        <v>3</v>
      </c>
      <c r="DD33" s="14">
        <v>4</v>
      </c>
      <c r="DE33" s="14">
        <v>6</v>
      </c>
      <c r="DF33" s="14">
        <v>7</v>
      </c>
      <c r="DG33" s="14">
        <v>8</v>
      </c>
      <c r="DH33" s="14">
        <v>9</v>
      </c>
      <c r="DI33" s="14">
        <v>10</v>
      </c>
      <c r="DJ33" s="14">
        <v>11</v>
      </c>
      <c r="DK33" s="14">
        <v>13</v>
      </c>
      <c r="DL33" s="14">
        <v>14</v>
      </c>
      <c r="DM33" s="14">
        <v>15</v>
      </c>
      <c r="DN33" s="14">
        <v>16</v>
      </c>
      <c r="DO33" s="14">
        <v>17</v>
      </c>
      <c r="DP33" s="14">
        <v>18</v>
      </c>
      <c r="DQ33" s="14">
        <v>20</v>
      </c>
      <c r="DR33" s="14">
        <v>21</v>
      </c>
      <c r="DS33" s="14">
        <v>22</v>
      </c>
      <c r="DT33" s="14">
        <v>23</v>
      </c>
      <c r="DU33" s="14">
        <v>24</v>
      </c>
      <c r="DV33" s="14">
        <v>25</v>
      </c>
      <c r="DW33" s="14">
        <v>24</v>
      </c>
      <c r="DX33" s="14">
        <v>25</v>
      </c>
      <c r="EK33" s="38"/>
      <c r="EL33" s="38"/>
      <c r="EM33" s="38"/>
      <c r="EN33" s="39"/>
      <c r="EO33" s="39"/>
      <c r="EP33" s="39"/>
      <c r="EQ33" s="39"/>
      <c r="ER33" s="39"/>
      <c r="ES33" s="40"/>
    </row>
    <row r="34" spans="5:150" ht="15.75" customHeight="1" x14ac:dyDescent="0.25">
      <c r="E34" s="75" t="s">
        <v>76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41"/>
      <c r="AC34" s="42"/>
      <c r="AD34" s="42"/>
      <c r="AE34" s="42" t="s">
        <v>77</v>
      </c>
      <c r="AF34" s="42"/>
      <c r="AG34" s="42"/>
      <c r="AH34" s="42"/>
      <c r="AI34" s="42"/>
      <c r="AJ34" s="42"/>
      <c r="AK34" s="42"/>
      <c r="AL34" s="42"/>
      <c r="AM34" s="42"/>
      <c r="AN34" s="42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7" t="s">
        <v>78</v>
      </c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43"/>
      <c r="BV34" s="43"/>
      <c r="BW34" s="44"/>
      <c r="BX34" s="44"/>
      <c r="BY34" s="44"/>
      <c r="BZ34" s="44"/>
      <c r="CA34" s="43"/>
      <c r="CB34" s="73" t="s">
        <v>79</v>
      </c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60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 t="s">
        <v>80</v>
      </c>
      <c r="DP34" s="45"/>
      <c r="DQ34" s="45"/>
      <c r="DR34" s="45"/>
      <c r="DS34" s="45"/>
      <c r="DT34" s="45"/>
      <c r="DU34" s="45"/>
      <c r="DV34" s="45"/>
      <c r="DW34" s="45"/>
      <c r="DX34" s="45"/>
      <c r="EK34" s="38"/>
      <c r="EL34" s="38"/>
      <c r="EM34" s="38"/>
      <c r="EN34" s="39"/>
      <c r="EO34" s="39"/>
      <c r="EP34" s="39"/>
      <c r="EQ34" s="38"/>
      <c r="ER34" s="39"/>
      <c r="ES34" s="38"/>
      <c r="ET34" s="6"/>
    </row>
    <row r="35" spans="5:150" ht="15.75" customHeight="1" x14ac:dyDescent="0.3">
      <c r="ER35" s="3"/>
    </row>
    <row r="36" spans="5:150" ht="15.75" customHeight="1" x14ac:dyDescent="0.3">
      <c r="DU36" s="57"/>
    </row>
    <row r="37" spans="5:150" ht="15.75" customHeight="1" x14ac:dyDescent="0.3"/>
    <row r="38" spans="5:150" ht="15.75" customHeight="1" x14ac:dyDescent="0.3"/>
    <row r="39" spans="5:150" ht="15.75" customHeight="1" x14ac:dyDescent="0.3"/>
    <row r="40" spans="5:150" ht="15.75" customHeight="1" x14ac:dyDescent="0.3"/>
    <row r="41" spans="5:150" ht="15.75" customHeight="1" x14ac:dyDescent="0.3"/>
    <row r="42" spans="5:150" ht="15.75" customHeight="1" x14ac:dyDescent="0.3"/>
    <row r="43" spans="5:150" ht="15.75" customHeight="1" x14ac:dyDescent="0.3"/>
    <row r="44" spans="5:150" ht="15.75" customHeight="1" x14ac:dyDescent="0.3"/>
    <row r="45" spans="5:150" ht="15.75" customHeight="1" x14ac:dyDescent="0.3"/>
    <row r="46" spans="5:150" ht="15.75" customHeight="1" x14ac:dyDescent="0.3"/>
    <row r="47" spans="5:150" ht="15.75" customHeight="1" x14ac:dyDescent="0.3"/>
    <row r="48" spans="5:15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</sheetData>
  <mergeCells count="11">
    <mergeCell ref="DY1:ET1"/>
    <mergeCell ref="E34:AA34"/>
    <mergeCell ref="AO34:AZ34"/>
    <mergeCell ref="BA34:BT34"/>
    <mergeCell ref="CB34:CZ34"/>
    <mergeCell ref="DB1:DX1"/>
    <mergeCell ref="A1:B1"/>
    <mergeCell ref="E1:AA1"/>
    <mergeCell ref="AO1:AZ1"/>
    <mergeCell ref="BA1:CA1"/>
    <mergeCell ref="CB1:CZ1"/>
  </mergeCells>
  <pageMargins left="0.70866141732283472" right="0.70866141732283472" top="1.1417322834645669" bottom="1.1417322834645669" header="0.51181102362204722" footer="0.5118110236220472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пк</cp:lastModifiedBy>
  <cp:revision>1</cp:revision>
  <cp:lastPrinted>2024-01-16T04:50:34Z</cp:lastPrinted>
  <dcterms:created xsi:type="dcterms:W3CDTF">2021-09-20T17:47:09Z</dcterms:created>
  <dcterms:modified xsi:type="dcterms:W3CDTF">2024-01-18T11:53:49Z</dcterms:modified>
  <dc:language>ru-RU</dc:language>
</cp:coreProperties>
</file>